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TGTSCD" sheetId="6" r:id="rId6"/>
    <sheet name="DTTCDH" sheetId="7" r:id="rId7"/>
    <sheet name="TGVCSH" sheetId="8" r:id="rId8"/>
    <sheet name="thue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_xlnm.Print_Titles" localSheetId="4">'BANGTMBCTC'!$5:$5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<sst xmlns="http://schemas.openxmlformats.org/spreadsheetml/2006/main" count="1996" uniqueCount="850">
  <si>
    <t>B¸o c¸o kÕt qu¶ bé phËn cho kú tµi chÝnh kÕt thóc ngµy 31 th¸ng 12 n¨m 2012</t>
  </si>
  <si>
    <t>B¸o c¸o kÕt qu¶ bé phËn cho kú tµi chÝnh kÕt thóc ngµy 31 th¸ng 12 n¨m 2013</t>
  </si>
  <si>
    <t>Tµi s¶n bé phËn vµ nî bé phËn cho kú tµi chÝnh kÕt thóc ngµy 31 th¸ng 12 n¨m 2012</t>
  </si>
  <si>
    <t>Tæng nî ph¶i tr¶</t>
  </si>
  <si>
    <t xml:space="preserve">Tµi s¶n bé phËn vµ nî bé phËn cho kú tµi chÝnh kÕt thóc ngµy 31 th¸ng 12 n¨m 2013 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</si>
  <si>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6.254.732.287®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</si>
  <si>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</si>
  <si>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Quý 4 n¨m 2013</t>
  </si>
  <si>
    <t xml:space="preserve">                                          LËp, ngµy         th¸ng          n¨m 2014</t>
  </si>
  <si>
    <t>Quý 4 N¨m 2013</t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</si>
  <si>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</si>
  <si>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</si>
  <si>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</si>
  <si>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</si>
  <si>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</si>
  <si>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</si>
  <si>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</si>
  <si>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</si>
  <si>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</si>
  <si>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</si>
  <si>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</si>
  <si>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</si>
  <si>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</si>
  <si>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</si>
  <si>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</si>
  <si>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</si>
  <si>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</si>
  <si>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</si>
  <si>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</si>
  <si>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</si>
  <si>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</si>
  <si>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</si>
  <si>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</si>
  <si>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</si>
  <si>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</si>
  <si>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</si>
  <si>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</si>
  <si>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</si>
  <si>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</si>
  <si>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</si>
  <si>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</si>
  <si>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</si>
  <si>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</si>
  <si>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</si>
  <si>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</si>
  <si>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</si>
  <si>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</si>
  <si>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</si>
  <si>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</si>
  <si>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</si>
  <si>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</si>
  <si>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</si>
  <si>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</si>
  <si>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</si>
  <si>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</si>
  <si>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</si>
  <si>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</si>
  <si>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</si>
  <si>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</si>
  <si>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</si>
  <si>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</si>
  <si>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</si>
  <si>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</si>
  <si>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</si>
  <si>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</si>
  <si>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</si>
  <si>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</si>
  <si>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</si>
  <si>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</si>
  <si>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</si>
  <si>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</si>
  <si>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</si>
  <si>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</si>
  <si>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</si>
  <si>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</si>
  <si>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</si>
  <si>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</si>
  <si>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</si>
  <si>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</si>
  <si>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</si>
  <si>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</si>
  <si>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</si>
  <si>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</si>
  <si>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</si>
  <si>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</si>
  <si>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</si>
  <si>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</si>
  <si>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</si>
  <si>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</si>
  <si>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</si>
  <si>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</si>
  <si>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</si>
  <si>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</si>
  <si>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</si>
  <si>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</si>
  <si>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</si>
  <si>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</si>
  <si>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</si>
  <si>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</si>
  <si>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</si>
  <si>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</si>
  <si>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</si>
  <si>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</si>
  <si>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</si>
  <si>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</si>
  <si>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</si>
  <si>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</si>
  <si>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</si>
  <si>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</si>
  <si>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</si>
  <si>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</si>
  <si>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</si>
  <si>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</si>
  <si>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</si>
  <si>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</si>
  <si>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</si>
  <si>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</si>
  <si>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</si>
  <si>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</si>
  <si>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</si>
  <si>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</si>
  <si>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</si>
  <si>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</si>
  <si>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</si>
  <si>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</si>
  <si>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</si>
  <si>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</si>
  <si>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</si>
  <si>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</si>
  <si>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</si>
  <si>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</si>
  <si>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</si>
  <si>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</si>
  <si>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</si>
  <si>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</si>
  <si>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</si>
  <si>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</si>
  <si>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</si>
  <si>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</si>
  <si>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</si>
  <si>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</si>
  <si>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</si>
  <si>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</si>
  <si>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</si>
  <si>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</si>
  <si>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</si>
  <si>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</si>
  <si>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</si>
  <si>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</si>
  <si>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</si>
  <si>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</si>
  <si>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</si>
  <si>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</si>
  <si>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</si>
  <si>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</si>
  <si>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</si>
  <si>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</si>
  <si>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</si>
  <si>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</si>
  <si>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</si>
  <si>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</si>
  <si>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</si>
  <si>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</si>
  <si>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</si>
  <si>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</si>
  <si>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</si>
  <si>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</si>
  <si>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</si>
  <si>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</si>
  <si>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</si>
  <si>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</si>
  <si>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</si>
  <si>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</si>
  <si>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</si>
  <si>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</si>
  <si>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</si>
  <si>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</si>
  <si>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</si>
  <si>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</si>
  <si>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</si>
  <si>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</si>
  <si>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</si>
  <si>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</si>
  <si>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</si>
  <si>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</si>
  <si>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</si>
  <si>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</si>
  <si>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</si>
  <si>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</si>
  <si>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</si>
  <si>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</si>
  <si>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</si>
  <si>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</si>
  <si>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</si>
  <si>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</si>
  <si>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</si>
  <si>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</si>
  <si>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</si>
  <si>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</si>
  <si>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</si>
  <si>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</si>
  <si>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</si>
  <si>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</si>
  <si>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</si>
  <si>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</si>
  <si>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</si>
  <si>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</si>
  <si>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</si>
  <si>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</si>
  <si>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</si>
  <si>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</si>
  <si>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</si>
  <si>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</si>
  <si>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</si>
  <si>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</si>
  <si>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Tæng gi¸m ®èc</t>
  </si>
  <si>
    <t>Ng­êi lËp                                 KÕ to¸n tr­ëng</t>
  </si>
  <si>
    <t>N¨m 2013</t>
  </si>
  <si>
    <t>(T¹i ngµy 31/12/2013)</t>
  </si>
  <si>
    <t xml:space="preserve">           LËp ngµy         th¸ng          n¨m 2014</t>
  </si>
  <si>
    <t>cuèi n¨m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</si>
  <si>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</si>
  <si>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</si>
  <si>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</si>
  <si>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</si>
  <si>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</si>
  <si>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</si>
  <si>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</si>
  <si>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</si>
  <si>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</si>
  <si>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</si>
  <si>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</si>
  <si>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</si>
  <si>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</si>
  <si>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</si>
  <si>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</si>
  <si>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</si>
  <si>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</si>
  <si>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</si>
  <si>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</si>
  <si>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</si>
  <si>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</si>
  <si>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</si>
  <si>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</si>
  <si>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</si>
  <si>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</si>
  <si>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</si>
  <si>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</si>
  <si>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</si>
  <si>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</si>
  <si>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</si>
  <si>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</si>
  <si>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</si>
  <si>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</si>
  <si>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</si>
  <si>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</si>
  <si>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</si>
  <si>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</si>
  <si>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</si>
  <si>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</si>
  <si>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</si>
  <si>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</si>
  <si>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</si>
  <si>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</si>
  <si>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</si>
  <si>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</si>
  <si>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</si>
  <si>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</si>
  <si>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</si>
  <si>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</si>
  <si>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</si>
  <si>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</si>
  <si>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</si>
  <si>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</si>
  <si>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</si>
  <si>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</si>
  <si>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</si>
  <si>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</si>
  <si>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</si>
  <si>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</si>
  <si>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Tæng gi¸m ®èc</t>
  </si>
  <si>
    <t xml:space="preserve">             §¬n vÞ tÝnh : §ång VN</t>
  </si>
  <si>
    <t>MÉu sè B 02a-DN</t>
  </si>
  <si>
    <t>(Ban hµnh theo Q§ sè 15/2006/Q§-BTC</t>
  </si>
  <si>
    <t>ngµy 20/03/2006 cña Bé tr­ëng BTC)</t>
  </si>
  <si>
    <t>Quý 4</t>
  </si>
  <si>
    <t>Cty cæ phÇn vËn t¶i vµ dÞch vô Petrolimex HP</t>
  </si>
  <si>
    <t>MÉu sè B03 - DN</t>
  </si>
  <si>
    <t>(Ban hµnh theo Q§ sè15/2006/Q§-BTC</t>
  </si>
  <si>
    <t>b¸o c¸o L­u chuyÓn tiÒn tÖ</t>
  </si>
  <si>
    <t>( Theo ph­¬ng ph¸p gi¸n tiÕp)</t>
  </si>
  <si>
    <t>M· sè</t>
  </si>
  <si>
    <t>Luü kÕ tõ ®Çu n¨m ®Õn cuèi quý nµy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</si>
  <si>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</si>
  <si>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</si>
  <si>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</si>
  <si>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</si>
  <si>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</si>
  <si>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</si>
  <si>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</si>
  <si>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</si>
  <si>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</si>
  <si>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</si>
  <si>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</si>
  <si>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</si>
  <si>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</si>
  <si>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</si>
  <si>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</si>
  <si>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</si>
  <si>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</si>
  <si>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</si>
  <si>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</si>
  <si>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</si>
  <si>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</si>
  <si>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</si>
  <si>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</si>
  <si>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</si>
  <si>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</si>
  <si>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</si>
  <si>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</si>
  <si>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</si>
  <si>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</si>
  <si>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</si>
  <si>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</si>
  <si>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</si>
  <si>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</si>
  <si>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</si>
  <si>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</si>
  <si>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</si>
  <si>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</si>
  <si>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</si>
  <si>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</si>
  <si>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</si>
  <si>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</si>
  <si>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</si>
  <si>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</si>
  <si>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</si>
  <si>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</si>
  <si>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</si>
  <si>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</si>
  <si>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</si>
  <si>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</si>
  <si>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</si>
  <si>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</si>
  <si>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</si>
  <si>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 xml:space="preserve">       Ng­êi lËp                                 KÕ to¸n tr­ëng</t>
  </si>
  <si>
    <t>Tæng gi¸m ®èc</t>
  </si>
  <si>
    <t>Ngµy 20/03/2006 cña Bé tr­ëng BTC )</t>
  </si>
  <si>
    <t>n¨m nay</t>
  </si>
  <si>
    <t>n¨m tr­íc</t>
  </si>
  <si>
    <t xml:space="preserve"> - TiÒn l·i vay ®· tr¶</t>
  </si>
  <si>
    <t>+</t>
  </si>
  <si>
    <t>-</t>
  </si>
  <si>
    <t>LËp, ngµy         th¸ng         n¨m 2014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</si>
  <si>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</si>
  <si>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</si>
  <si>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</si>
  <si>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</si>
  <si>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</si>
  <si>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</si>
  <si>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</si>
  <si>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</si>
  <si>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</si>
  <si>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</si>
  <si>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01/01/2013 - KÕt thóc 31/12/2013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</si>
  <si>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</si>
  <si>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</si>
  <si>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tr­ëng</t>
  </si>
  <si>
    <t xml:space="preserve"> BTC, th«ng t­ 244/2009/TT-BTC ngµy 31/12/2009 h­íng dÉn söa ®æi bæ sung chÕ ®é kÕ to¸n DN </t>
  </si>
  <si>
    <t xml:space="preserve"> 2 - Tuyªn bè vÒ viÖc tu©n thñ chuÈn mùc kÕ to¸n vµ chÕ ®é kÕ to¸n: ¸p dông chuÈn mùc  kÕ to¸n </t>
  </si>
  <si>
    <t>ViÖt Nam do Bé tµi chÝnh ban hµnh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</si>
  <si>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</si>
  <si>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</si>
  <si>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</si>
  <si>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</si>
  <si>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</si>
  <si>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</si>
  <si>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</si>
  <si>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</si>
  <si>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</si>
  <si>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</si>
  <si>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</si>
  <si>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</si>
  <si>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</si>
  <si>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</si>
  <si>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</si>
  <si>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</si>
  <si>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</si>
  <si>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</si>
  <si>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</si>
  <si>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</si>
  <si>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</si>
  <si>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</si>
  <si>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</si>
  <si>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</si>
  <si>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</si>
  <si>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</si>
  <si>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</si>
  <si>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</si>
  <si>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</si>
  <si>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</si>
  <si>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</si>
  <si>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</si>
  <si>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</si>
  <si>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</si>
  <si>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</si>
  <si>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</si>
  <si>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</si>
  <si>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</si>
  <si>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</si>
  <si>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</si>
  <si>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</si>
  <si>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</si>
  <si>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</si>
  <si>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</si>
  <si>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</si>
  <si>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</si>
  <si>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</si>
  <si>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</si>
  <si>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</si>
  <si>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</si>
  <si>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</si>
  <si>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</si>
  <si>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</si>
  <si>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</si>
  <si>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</si>
  <si>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</si>
  <si>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</si>
  <si>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</si>
  <si>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</si>
  <si>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</si>
  <si>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</si>
  <si>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</si>
  <si>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</si>
  <si>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</si>
  <si>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</si>
  <si>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</si>
  <si>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</si>
  <si>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</si>
  <si>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</si>
  <si>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</si>
  <si>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</si>
  <si>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</si>
  <si>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</si>
  <si>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</si>
  <si>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</si>
  <si>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</si>
  <si>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</si>
  <si>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</si>
  <si>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</si>
  <si>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</si>
  <si>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</si>
  <si>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</si>
  <si>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</si>
  <si>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</si>
  <si>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</si>
  <si>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</si>
  <si>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</si>
  <si>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</si>
  <si>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</si>
  <si>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</si>
  <si>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</si>
  <si>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</si>
  <si>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</si>
  <si>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</si>
  <si>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</si>
  <si>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</si>
  <si>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</si>
  <si>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</si>
  <si>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</si>
  <si>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</si>
  <si>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</si>
  <si>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</si>
  <si>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</si>
  <si>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</si>
  <si>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</si>
  <si>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</si>
  <si>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</si>
  <si>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</si>
  <si>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</si>
  <si>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</si>
  <si>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</si>
  <si>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</si>
  <si>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</si>
  <si>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</si>
  <si>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</si>
  <si>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</si>
  <si>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</si>
  <si>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</si>
  <si>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</si>
  <si>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</si>
  <si>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</si>
  <si>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</si>
  <si>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</si>
  <si>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</si>
  <si>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</si>
  <si>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</si>
  <si>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</si>
  <si>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</si>
  <si>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</si>
  <si>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</si>
  <si>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</si>
  <si>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</si>
  <si>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</si>
  <si>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</si>
  <si>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</si>
  <si>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</si>
  <si>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</si>
  <si>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</si>
  <si>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</si>
  <si>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</si>
  <si>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</si>
  <si>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</si>
  <si>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</si>
  <si>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</si>
  <si>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</si>
  <si>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</si>
  <si>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</si>
  <si>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</si>
  <si>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</si>
  <si>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</si>
  <si>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</si>
  <si>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</si>
  <si>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</si>
  <si>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</si>
  <si>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</si>
  <si>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</si>
  <si>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</si>
  <si>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</si>
  <si>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</si>
  <si>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</si>
  <si>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</si>
  <si>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</si>
  <si>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</si>
  <si>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</si>
  <si>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</si>
  <si>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</si>
  <si>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</si>
  <si>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</si>
  <si>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</si>
  <si>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</si>
  <si>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</si>
  <si>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</si>
  <si>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</si>
  <si>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</si>
  <si>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</si>
  <si>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</si>
  <si>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</si>
  <si>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</si>
  <si>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</si>
  <si>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</si>
  <si>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</si>
  <si>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</si>
  <si>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</si>
  <si>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</si>
  <si>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</si>
  <si>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</si>
  <si>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</si>
  <si>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</si>
  <si>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</si>
  <si>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</si>
  <si>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</si>
  <si>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</si>
  <si>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</si>
  <si>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</si>
  <si>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</si>
  <si>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</si>
  <si>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</si>
  <si>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</si>
  <si>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</si>
  <si>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</si>
  <si>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</si>
  <si>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</si>
  <si>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</si>
  <si>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</si>
  <si>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</si>
  <si>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</si>
  <si>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</si>
  <si>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</si>
  <si>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</si>
  <si>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</si>
  <si>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</si>
  <si>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</si>
  <si>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</si>
  <si>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</si>
  <si>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</si>
  <si>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</si>
  <si>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</si>
  <si>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</si>
  <si>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</si>
  <si>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</si>
  <si>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</si>
  <si>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</si>
  <si>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</si>
  <si>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</si>
  <si>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</si>
  <si>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</si>
  <si>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</si>
  <si>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</si>
  <si>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</si>
  <si>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</si>
  <si>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</si>
  <si>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</si>
  <si>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</si>
  <si>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</si>
  <si>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</si>
  <si>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</si>
  <si>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</si>
  <si>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</si>
  <si>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</si>
  <si>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</si>
  <si>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</si>
  <si>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</si>
  <si>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</si>
  <si>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</si>
  <si>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</si>
  <si>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</si>
  <si>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</si>
  <si>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</si>
  <si>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</si>
  <si>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</si>
  <si>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</si>
  <si>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</si>
  <si>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</si>
  <si>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</si>
  <si>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</si>
  <si>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</si>
  <si>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</si>
  <si>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</si>
  <si>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</si>
  <si>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</si>
  <si>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</si>
  <si>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</si>
  <si>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</si>
  <si>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</si>
  <si>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</si>
  <si>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</si>
  <si>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</si>
  <si>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</si>
  <si>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</si>
  <si>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</si>
  <si>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</si>
  <si>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</si>
  <si>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</si>
  <si>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</si>
  <si>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</si>
  <si>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</si>
  <si>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</si>
  <si>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</si>
  <si>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</si>
  <si>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</si>
  <si>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</si>
  <si>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</si>
  <si>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</si>
  <si>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</si>
  <si>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</si>
  <si>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</si>
  <si>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</si>
  <si>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</si>
  <si>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</si>
  <si>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</si>
  <si>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</si>
  <si>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</si>
  <si>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</si>
  <si>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</si>
  <si>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</si>
  <si>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</si>
  <si>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</si>
  <si>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</si>
  <si>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</si>
  <si>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</si>
  <si>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</si>
  <si>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</si>
  <si>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</si>
  <si>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</si>
  <si>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</si>
  <si>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</si>
  <si>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</si>
  <si>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</si>
  <si>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>Tr¶ cæ tøc</t>
  </si>
  <si>
    <t xml:space="preserve"> - Sè d­ víi c¸c bªn liªn quan</t>
  </si>
  <si>
    <t>01/01/2013</t>
  </si>
  <si>
    <t xml:space="preserve"> C¸c kho¶n ph¶i thu:</t>
  </si>
  <si>
    <t xml:space="preserve">  + TËp ®oµn X¨ng dÇu ViÖt Nam</t>
  </si>
  <si>
    <t xml:space="preserve"> C¸c kho¶n ph¶i tr¶: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</si>
  <si>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</si>
  <si>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</si>
  <si>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</si>
  <si>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</si>
  <si>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</si>
  <si>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</si>
  <si>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</si>
  <si>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</si>
  <si>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</si>
  <si>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</si>
  <si>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C¸c kho¶n®Çu t­ tµi chÝnh ng¾n h¹n (Phô biÓu chi tiÕt kÌm theo)</t>
  </si>
  <si>
    <t>Vèn gãp t¨ng trong n¨m</t>
  </si>
  <si>
    <t>Vèn gãp gi¶m trong n¨m</t>
  </si>
  <si>
    <t>Vèn gãp cuèi n¨m</t>
  </si>
  <si>
    <t>Chi phÝ thuÕ thu nhËp doanh nghiÖp tÝnh trªn thu nhËp chÞu thuÕ n¨m hiÖn hµnh</t>
  </si>
  <si>
    <t xml:space="preserve">  + TËp ®oµn x¨ng dÇu ViÖt Nam</t>
  </si>
  <si>
    <t>Gi¸ trÞ cßn l¹i, chi phÝ nh­îng b¸n, thanh lý cña B§S ®Çu t­ ®· b¸n</t>
  </si>
  <si>
    <t>®Çu kú</t>
  </si>
  <si>
    <t>n¨m TR­íc</t>
  </si>
  <si>
    <t>Gia trÞ cßn l¹i, chi phÝ nh­îng b¸n, thanh lý cña B§S ®Çu t­ ®· b¸n</t>
  </si>
  <si>
    <t>Chi phÝ thuÕ thu nhËp DN tÝnh trªn thu nhËp chÞu thuÕ n¨m hiÖn hµnh</t>
  </si>
  <si>
    <t xml:space="preserve">§iÒu chØnh chi phÝ thuÕ thu nhËp doanh nghiÖp cña c¸c n¨m tr­íc vµo chi </t>
  </si>
  <si>
    <t>phÝ thuÕ thu nhËp hiÖn hµnh n¨m nay</t>
  </si>
  <si>
    <t xml:space="preserve">Chi phÝ thuÕ thu nhËp ho·n l¹i ph¸t sinh tõ c¸c kho¶n chªnh lÖch t¹m thêi </t>
  </si>
  <si>
    <t>ph¶i chÞu thuÕ</t>
  </si>
  <si>
    <t xml:space="preserve">Chi phÝ thuÕ thu nhËp ho·n l¹i ph¸t sinh tõ viÖc hoµn nhËp tµi s¶n thuÕ thu </t>
  </si>
  <si>
    <t>nhËp ho·n l¹i</t>
  </si>
  <si>
    <t>Thu nhËp thuÕ thu nhËp doanh nghiÖp ho·n l¹i ph¸t sinh tõ viÖc hoµn nhËp</t>
  </si>
  <si>
    <t>thuÕ thu nhËp ho·n l¹i ph¶i tr¶</t>
  </si>
  <si>
    <t xml:space="preserve">Tr×nh bµy gi¸ trÞ vµ lý do cña c¸c kho¶n tiÒn vµ t­¬ng ®­¬ng tiÒn lín do </t>
  </si>
  <si>
    <t xml:space="preserve">doanh nghiÖp n¾m gi÷ nh­ng kh«ng ®­îc dö dông do cã sù h¹n chÕ cña </t>
  </si>
  <si>
    <t>ph¸p luËt hoÆc c¸c rµng buéc kh¸c mµ doanh nghiÖp ph¶i thùc hiÖn</t>
  </si>
  <si>
    <t>31/12/2013</t>
  </si>
  <si>
    <t xml:space="preserve">                         - TiÒn c­íc vËn t¶i</t>
  </si>
  <si>
    <t xml:space="preserve">                         - Ph¶i thu kh¸c</t>
  </si>
  <si>
    <t xml:space="preserve">                                                                                    LËp ngµy           th¸ng          n¨m 2014</t>
  </si>
  <si>
    <t>Q4 n¨m 2013</t>
  </si>
  <si>
    <t>Q4 /2013</t>
  </si>
  <si>
    <t>Q4 /2012</t>
  </si>
  <si>
    <t>Q4/ 2013</t>
  </si>
  <si>
    <t>Q4/ 2012</t>
  </si>
  <si>
    <t>01/10/2013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</si>
  <si>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</si>
  <si>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</si>
  <si>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</si>
  <si>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</si>
  <si>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</si>
  <si>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</si>
  <si>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</si>
  <si>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</si>
  <si>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</si>
  <si>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</si>
  <si>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</si>
  <si>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</si>
  <si>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</si>
  <si>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</si>
  <si>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- KhÊu hao trong n¨m</t>
  </si>
  <si>
    <t xml:space="preserve"> Gi¸ trÞ cßn l¹i cña TSC§ h÷u h×nh</t>
  </si>
  <si>
    <t xml:space="preserve"> - T¹i ngµy cuèi kú</t>
  </si>
  <si>
    <t xml:space="preserve"> - Nguyªn gi¸ TSC§ cuèi kú chê thanh lý : </t>
  </si>
  <si>
    <t xml:space="preserve"> - C¸c thay ®æi kh¸c vÒ TSC§ h÷u h×nh:</t>
  </si>
  <si>
    <t>Sè ®Çu kú</t>
  </si>
  <si>
    <t xml:space="preserve"> - T¹i ngµy ®Çu kú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</si>
  <si>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</si>
  <si>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</si>
  <si>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</si>
  <si>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</si>
  <si>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>QuÝ 4 n¨m 2013</t>
  </si>
  <si>
    <t xml:space="preserve"> - Gi¶m kh¸c(®iÒu chØnh gi¶m)</t>
  </si>
  <si>
    <t xml:space="preserve"> - c¸c cam kÕt vÒ viÖc mua, b¸n TSC§ h÷u h×nh cã gi¸ trÞ lín trong t­¬ng lai:</t>
  </si>
  <si>
    <t xml:space="preserve"> C¸c kho¶n ®Çu t­ tµi chÝnh dµi h¹n</t>
  </si>
  <si>
    <t>kho¶n môc</t>
  </si>
  <si>
    <t>Sè l­îng</t>
  </si>
  <si>
    <t>Gi¸ trÞ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</si>
  <si>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</si>
  <si>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</si>
  <si>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</si>
  <si>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</si>
  <si>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</si>
  <si>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</si>
  <si>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</si>
  <si>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</si>
  <si>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>+VÒ gi¸ trÞ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</si>
  <si>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</si>
  <si>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</si>
  <si>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</si>
  <si>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</si>
  <si>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</si>
  <si>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</si>
  <si>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Cuèi kú</t>
  </si>
  <si>
    <t xml:space="preserve">Dù phßng kho¶n lç n¨m tr­íc 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</si>
  <si>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</si>
  <si>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</si>
  <si>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</si>
  <si>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</si>
  <si>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</si>
  <si>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</si>
  <si>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</si>
  <si>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</si>
  <si>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</si>
  <si>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</si>
  <si>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</si>
  <si>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</si>
  <si>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C«ng Ty CP VËn T¶i Vµ DÞch Vô Petrolimex  H¶i Phßng</t>
  </si>
  <si>
    <t>T×nh h×nh thùc hiÖn nghÜa vô víi Nhµ n­íc</t>
  </si>
  <si>
    <t>sè ph¶i nép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</si>
  <si>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</si>
  <si>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</si>
  <si>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</si>
  <si>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</si>
  <si>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</si>
  <si>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</si>
  <si>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</si>
  <si>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</si>
  <si>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</si>
  <si>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</si>
  <si>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</si>
  <si>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</si>
  <si>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</si>
  <si>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</si>
  <si>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</si>
  <si>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</si>
  <si>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</si>
  <si>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</si>
  <si>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</si>
  <si>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</si>
  <si>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</si>
  <si>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</si>
  <si>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</si>
  <si>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</si>
  <si>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</si>
  <si>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</si>
  <si>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</si>
  <si>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</si>
  <si>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</si>
  <si>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>Tõ ngµy: 01/10/2013 ®Õn ngµy: 31/12/2013</t>
  </si>
  <si>
    <t>Tõ ngµy: 01/01/2013 ®Õn ngµy: 31/12/2013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</si>
  <si>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</si>
  <si>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</si>
  <si>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</si>
  <si>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</si>
  <si>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</si>
  <si>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</si>
  <si>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</si>
  <si>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</si>
  <si>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</si>
  <si>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</si>
  <si>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</si>
  <si>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</si>
  <si>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</si>
  <si>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</si>
  <si>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</si>
  <si>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</si>
  <si>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</si>
  <si>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</si>
  <si>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</si>
  <si>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</si>
  <si>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</si>
  <si>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</si>
  <si>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</si>
  <si>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</si>
  <si>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</si>
  <si>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</si>
  <si>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</si>
  <si>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2.835.212.569®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</si>
</sst>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</numFmts>
  <fonts count="66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4"/>
      <name val=".VnTime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2"/>
    </font>
    <font>
      <b/>
      <sz val="10"/>
      <name val=".VnTimeH"/>
      <family val="2"/>
    </font>
    <font>
      <b/>
      <i/>
      <sz val="14"/>
      <name val=".VnTime"/>
      <family val="2"/>
    </font>
    <font>
      <b/>
      <sz val="12"/>
      <name val=".VnTime"/>
      <family val="2"/>
    </font>
    <font>
      <i/>
      <sz val="10"/>
      <name val=".VnTime"/>
      <family val="2"/>
    </font>
    <font>
      <sz val="14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2"/>
    </font>
    <font>
      <b/>
      <sz val="10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10"/>
      <color indexed="8"/>
      <name val=".VnTime"/>
      <family val="2"/>
    </font>
    <font>
      <b/>
      <sz val="9"/>
      <name val=".VnTime"/>
      <family val="2"/>
    </font>
    <font>
      <sz val="9"/>
      <name val="vnskua"/>
      <family val="2"/>
    </font>
    <font>
      <sz val="16"/>
      <name val=".VnTimeH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1"/>
      <name val=".VnTimeH"/>
      <family val="2"/>
    </font>
    <font>
      <b/>
      <sz val="14"/>
      <name val=".VnTime"/>
      <family val="2"/>
    </font>
    <font>
      <sz val="9"/>
      <name val=".VnVogue"/>
      <family val="2"/>
    </font>
    <font>
      <sz val="8"/>
      <name val="Arial"/>
      <family val="2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  <font>
      <i/>
      <sz val="11"/>
      <name val=".VnTime"/>
      <family val="2"/>
    </font>
    <font>
      <b/>
      <sz val="9"/>
      <name val=".VnSouthernH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6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8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4" fontId="35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3" fontId="35" fillId="0" borderId="10" xfId="60" applyNumberFormat="1" applyFont="1" applyBorder="1">
      <alignment/>
      <protection/>
    </xf>
    <xf numFmtId="4" fontId="35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5" fillId="0" borderId="11" xfId="60" applyNumberFormat="1" applyFont="1" applyBorder="1">
      <alignment/>
      <protection/>
    </xf>
    <xf numFmtId="4" fontId="37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37" fillId="0" borderId="11" xfId="60" applyNumberFormat="1" applyFont="1" applyBorder="1">
      <alignment/>
      <protection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35" fillId="0" borderId="11" xfId="0" applyNumberFormat="1" applyFont="1" applyBorder="1" applyAlignment="1">
      <alignment horizontal="center"/>
    </xf>
    <xf numFmtId="3" fontId="36" fillId="0" borderId="11" xfId="0" applyNumberFormat="1" applyFont="1" applyFill="1" applyBorder="1" applyAlignment="1">
      <alignment horizontal="center"/>
    </xf>
    <xf numFmtId="3" fontId="35" fillId="0" borderId="11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4" fontId="35" fillId="0" borderId="12" xfId="0" applyNumberFormat="1" applyFont="1" applyBorder="1" applyAlignment="1">
      <alignment horizontal="center"/>
    </xf>
    <xf numFmtId="4" fontId="3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/>
    </xf>
    <xf numFmtId="3" fontId="37" fillId="0" borderId="13" xfId="60" applyNumberFormat="1" applyFont="1" applyBorder="1">
      <alignment/>
      <protection/>
    </xf>
    <xf numFmtId="4" fontId="34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3" fontId="38" fillId="0" borderId="14" xfId="0" applyNumberFormat="1" applyFont="1" applyBorder="1" applyAlignment="1">
      <alignment/>
    </xf>
    <xf numFmtId="208" fontId="38" fillId="0" borderId="14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3" fontId="37" fillId="0" borderId="15" xfId="60" applyNumberFormat="1" applyFont="1" applyBorder="1">
      <alignment/>
      <protection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3" fontId="35" fillId="0" borderId="10" xfId="43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3" fontId="35" fillId="0" borderId="11" xfId="43" applyNumberFormat="1" applyFont="1" applyBorder="1" applyAlignment="1">
      <alignment/>
    </xf>
    <xf numFmtId="3" fontId="0" fillId="0" borderId="0" xfId="0" applyNumberFormat="1" applyAlignment="1">
      <alignment/>
    </xf>
    <xf numFmtId="4" fontId="37" fillId="0" borderId="11" xfId="0" applyNumberFormat="1" applyFont="1" applyBorder="1" applyAlignment="1">
      <alignment/>
    </xf>
    <xf numFmtId="3" fontId="29" fillId="0" borderId="11" xfId="43" applyNumberFormat="1" applyFont="1" applyBorder="1" applyAlignment="1">
      <alignment/>
    </xf>
    <xf numFmtId="4" fontId="37" fillId="0" borderId="11" xfId="0" applyNumberFormat="1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4" fontId="35" fillId="0" borderId="16" xfId="0" applyNumberFormat="1" applyFont="1" applyBorder="1" applyAlignment="1">
      <alignment/>
    </xf>
    <xf numFmtId="4" fontId="37" fillId="0" borderId="16" xfId="0" applyNumberFormat="1" applyFont="1" applyBorder="1" applyAlignment="1" quotePrefix="1">
      <alignment horizontal="center"/>
    </xf>
    <xf numFmtId="0" fontId="28" fillId="0" borderId="16" xfId="0" applyFont="1" applyBorder="1" applyAlignment="1">
      <alignment horizontal="center"/>
    </xf>
    <xf numFmtId="4" fontId="35" fillId="0" borderId="15" xfId="0" applyNumberFormat="1" applyFont="1" applyBorder="1" applyAlignment="1">
      <alignment/>
    </xf>
    <xf numFmtId="4" fontId="37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3" fontId="35" fillId="0" borderId="15" xfId="43" applyNumberFormat="1" applyFont="1" applyBorder="1" applyAlignment="1">
      <alignment/>
    </xf>
    <xf numFmtId="0" fontId="27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83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4" fontId="49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vertical="center"/>
    </xf>
    <xf numFmtId="183" fontId="49" fillId="0" borderId="17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" fontId="52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 quotePrefix="1">
      <alignment horizontal="center"/>
    </xf>
    <xf numFmtId="3" fontId="35" fillId="0" borderId="15" xfId="0" applyNumberFormat="1" applyFont="1" applyBorder="1" applyAlignment="1">
      <alignment/>
    </xf>
    <xf numFmtId="3" fontId="35" fillId="0" borderId="11" xfId="0" applyNumberFormat="1" applyFont="1" applyBorder="1" applyAlignment="1" quotePrefix="1">
      <alignment horizontal="center"/>
    </xf>
    <xf numFmtId="4" fontId="36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 horizontal="left" wrapText="1"/>
    </xf>
    <xf numFmtId="0" fontId="0" fillId="0" borderId="18" xfId="0" applyBorder="1" applyAlignment="1">
      <alignment/>
    </xf>
    <xf numFmtId="3" fontId="37" fillId="0" borderId="11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4" fontId="0" fillId="0" borderId="15" xfId="0" applyNumberFormat="1" applyFont="1" applyBorder="1" applyAlignment="1" quotePrefix="1">
      <alignment horizontal="center"/>
    </xf>
    <xf numFmtId="183" fontId="0" fillId="0" borderId="0" xfId="0" applyNumberFormat="1" applyAlignment="1">
      <alignment horizontal="center"/>
    </xf>
    <xf numFmtId="183" fontId="3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3" fontId="36" fillId="0" borderId="11" xfId="0" applyNumberFormat="1" applyFont="1" applyBorder="1" applyAlignment="1" quotePrefix="1">
      <alignment horizontal="center"/>
    </xf>
    <xf numFmtId="3" fontId="37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6" fillId="0" borderId="1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3" fontId="3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2" xfId="0" applyFont="1" applyBorder="1" applyAlignment="1">
      <alignment horizontal="right"/>
    </xf>
    <xf numFmtId="3" fontId="56" fillId="0" borderId="12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/>
    </xf>
    <xf numFmtId="0" fontId="19" fillId="0" borderId="11" xfId="0" applyFont="1" applyBorder="1" applyAlignment="1">
      <alignment horizontal="right"/>
    </xf>
    <xf numFmtId="185" fontId="18" fillId="0" borderId="11" xfId="43" applyFont="1" applyBorder="1" applyAlignment="1">
      <alignment/>
    </xf>
    <xf numFmtId="0" fontId="19" fillId="0" borderId="15" xfId="0" applyFont="1" applyBorder="1" applyAlignment="1">
      <alignment horizontal="right"/>
    </xf>
    <xf numFmtId="3" fontId="33" fillId="0" borderId="12" xfId="0" applyNumberFormat="1" applyFont="1" applyBorder="1" applyAlignment="1">
      <alignment horizontal="center"/>
    </xf>
    <xf numFmtId="3" fontId="33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6" xfId="0" applyFont="1" applyBorder="1" applyAlignment="1">
      <alignment horizontal="right"/>
    </xf>
    <xf numFmtId="0" fontId="18" fillId="0" borderId="16" xfId="0" applyFont="1" applyFill="1" applyBorder="1" applyAlignment="1">
      <alignment/>
    </xf>
    <xf numFmtId="3" fontId="37" fillId="0" borderId="16" xfId="0" applyNumberFormat="1" applyFont="1" applyBorder="1" applyAlignment="1">
      <alignment/>
    </xf>
    <xf numFmtId="0" fontId="28" fillId="0" borderId="15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8" fillId="0" borderId="19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36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0" fontId="19" fillId="0" borderId="11" xfId="0" applyFont="1" applyBorder="1" applyAlignment="1" quotePrefix="1">
      <alignment horizontal="right"/>
    </xf>
    <xf numFmtId="0" fontId="0" fillId="0" borderId="16" xfId="0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0" fillId="0" borderId="15" xfId="0" applyBorder="1" applyAlignment="1">
      <alignment/>
    </xf>
    <xf numFmtId="3" fontId="37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3" fontId="33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6" fillId="0" borderId="11" xfId="0" applyFont="1" applyBorder="1" applyAlignment="1">
      <alignment wrapText="1"/>
    </xf>
    <xf numFmtId="9" fontId="37" fillId="0" borderId="11" xfId="64" applyNumberFormat="1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0" fontId="28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left"/>
    </xf>
    <xf numFmtId="3" fontId="37" fillId="0" borderId="11" xfId="0" applyNumberFormat="1" applyFont="1" applyFill="1" applyBorder="1" applyAlignment="1">
      <alignment/>
    </xf>
    <xf numFmtId="3" fontId="35" fillId="0" borderId="18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29" fillId="0" borderId="15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3" fontId="37" fillId="0" borderId="13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3" fontId="51" fillId="0" borderId="11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3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37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 quotePrefix="1">
      <alignment/>
    </xf>
    <xf numFmtId="0" fontId="36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208" fontId="52" fillId="0" borderId="0" xfId="61" applyNumberFormat="1" applyFont="1">
      <alignment/>
      <protection/>
    </xf>
    <xf numFmtId="208" fontId="37" fillId="0" borderId="0" xfId="61" applyNumberFormat="1" applyFont="1">
      <alignment/>
      <protection/>
    </xf>
    <xf numFmtId="208" fontId="60" fillId="24" borderId="12" xfId="61" applyNumberFormat="1" applyFont="1" applyFill="1" applyBorder="1" applyAlignment="1">
      <alignment horizontal="center" vertical="center" wrapText="1"/>
      <protection/>
    </xf>
    <xf numFmtId="208" fontId="61" fillId="25" borderId="10" xfId="61" applyNumberFormat="1" applyFont="1" applyFill="1" applyBorder="1" applyAlignment="1">
      <alignment horizontal="center" vertical="center"/>
      <protection/>
    </xf>
    <xf numFmtId="208" fontId="60" fillId="0" borderId="11" xfId="61" applyNumberFormat="1" applyFont="1" applyBorder="1">
      <alignment/>
      <protection/>
    </xf>
    <xf numFmtId="208" fontId="62" fillId="0" borderId="11" xfId="61" applyNumberFormat="1" applyFont="1" applyBorder="1">
      <alignment/>
      <protection/>
    </xf>
    <xf numFmtId="3" fontId="62" fillId="0" borderId="11" xfId="61" applyNumberFormat="1" applyFont="1" applyBorder="1">
      <alignment/>
      <protection/>
    </xf>
    <xf numFmtId="208" fontId="63" fillId="0" borderId="11" xfId="61" applyNumberFormat="1" applyFont="1" applyBorder="1">
      <alignment/>
      <protection/>
    </xf>
    <xf numFmtId="208" fontId="38" fillId="0" borderId="11" xfId="61" applyNumberFormat="1" applyFont="1" applyBorder="1">
      <alignment/>
      <protection/>
    </xf>
    <xf numFmtId="3" fontId="38" fillId="0" borderId="11" xfId="61" applyNumberFormat="1" applyFont="1" applyBorder="1">
      <alignment/>
      <protection/>
    </xf>
    <xf numFmtId="208" fontId="63" fillId="0" borderId="15" xfId="61" applyNumberFormat="1" applyFont="1" applyBorder="1">
      <alignment/>
      <protection/>
    </xf>
    <xf numFmtId="208" fontId="38" fillId="0" borderId="15" xfId="61" applyNumberFormat="1" applyFont="1" applyBorder="1">
      <alignment/>
      <protection/>
    </xf>
    <xf numFmtId="3" fontId="38" fillId="0" borderId="15" xfId="61" applyNumberFormat="1" applyFont="1" applyBorder="1">
      <alignment/>
      <protection/>
    </xf>
    <xf numFmtId="208" fontId="60" fillId="0" borderId="12" xfId="61" applyNumberFormat="1" applyFont="1" applyBorder="1" applyAlignment="1">
      <alignment horizontal="center"/>
      <protection/>
    </xf>
    <xf numFmtId="208" fontId="62" fillId="0" borderId="12" xfId="61" applyNumberFormat="1" applyFont="1" applyBorder="1">
      <alignment/>
      <protection/>
    </xf>
    <xf numFmtId="3" fontId="62" fillId="0" borderId="12" xfId="61" applyNumberFormat="1" applyFont="1" applyBorder="1">
      <alignment/>
      <protection/>
    </xf>
    <xf numFmtId="208" fontId="37" fillId="0" borderId="0" xfId="61" applyNumberFormat="1" applyFont="1" applyFill="1">
      <alignment/>
      <protection/>
    </xf>
    <xf numFmtId="0" fontId="64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3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1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3" fontId="37" fillId="0" borderId="11" xfId="0" applyNumberFormat="1" applyFont="1" applyBorder="1" applyAlignment="1">
      <alignment/>
    </xf>
    <xf numFmtId="0" fontId="18" fillId="0" borderId="15" xfId="0" applyFont="1" applyBorder="1" applyAlignment="1">
      <alignment horizontal="left"/>
    </xf>
    <xf numFmtId="0" fontId="31" fillId="0" borderId="20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3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27" fillId="0" borderId="0" xfId="0" applyFont="1" applyAlignment="1">
      <alignment horizontal="center"/>
    </xf>
    <xf numFmtId="4" fontId="3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49" fillId="0" borderId="12" xfId="0" applyNumberFormat="1" applyFont="1" applyBorder="1" applyAlignment="1">
      <alignment horizontal="center" vertical="center"/>
    </xf>
    <xf numFmtId="183" fontId="50" fillId="0" borderId="12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4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98" fontId="28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3" fontId="3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3" fontId="39" fillId="0" borderId="16" xfId="0" applyNumberFormat="1" applyFont="1" applyBorder="1" applyAlignment="1">
      <alignment horizontal="right"/>
    </xf>
    <xf numFmtId="3" fontId="39" fillId="0" borderId="13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3" fontId="39" fillId="0" borderId="16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208" fontId="47" fillId="0" borderId="0" xfId="61" applyNumberFormat="1" applyFont="1" applyAlignment="1">
      <alignment horizontal="center" vertical="center"/>
      <protection/>
    </xf>
    <xf numFmtId="208" fontId="37" fillId="0" borderId="0" xfId="61" applyNumberFormat="1" applyFont="1" applyAlignment="1">
      <alignment horizontal="center" vertical="center"/>
      <protection/>
    </xf>
    <xf numFmtId="208" fontId="52" fillId="0" borderId="0" xfId="61" applyNumberFormat="1" applyFont="1">
      <alignment/>
      <protection/>
    </xf>
    <xf numFmtId="0" fontId="65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9"/>
  <sheetViews>
    <sheetView tabSelected="1" zoomScalePageLayoutView="0" workbookViewId="0" topLeftCell="A4">
      <selection activeCell="A19" sqref="A19"/>
    </sheetView>
  </sheetViews>
  <sheetFormatPr defaultColWidth="8.796875" defaultRowHeight="14.25"/>
  <cols>
    <col min="1" max="1" width="41" style="3" customWidth="1"/>
    <col min="2" max="2" width="6.5" style="3" customWidth="1"/>
    <col min="3" max="3" width="7.09765625" style="3" customWidth="1"/>
    <col min="4" max="4" width="15" style="3" customWidth="1"/>
    <col min="5" max="5" width="14.59765625" style="3" customWidth="1"/>
    <col min="6" max="6" width="14.69921875" style="3" customWidth="1"/>
    <col min="7" max="7" width="13.59765625" style="3" bestFit="1" customWidth="1"/>
    <col min="8" max="16384" width="9" style="3" customWidth="1"/>
  </cols>
  <sheetData>
    <row r="1" spans="1:5" ht="18">
      <c r="A1" s="37"/>
      <c r="B1" s="37"/>
      <c r="C1" s="37"/>
      <c r="D1" s="38"/>
      <c r="E1" s="38"/>
    </row>
    <row r="2" spans="1:5" ht="18">
      <c r="A2" s="1" t="s">
        <v>10</v>
      </c>
      <c r="B2" s="2"/>
      <c r="C2" s="261" t="s">
        <v>11</v>
      </c>
      <c r="D2" s="261"/>
      <c r="E2" s="261"/>
    </row>
    <row r="3" spans="2:5" ht="14.25" customHeight="1">
      <c r="B3" s="4"/>
      <c r="C3" s="263" t="s">
        <v>12</v>
      </c>
      <c r="D3" s="263"/>
      <c r="E3" s="263"/>
    </row>
    <row r="4" spans="1:5" ht="15">
      <c r="A4" s="1"/>
      <c r="B4" s="4"/>
      <c r="C4" s="263"/>
      <c r="D4" s="263"/>
      <c r="E4" s="263"/>
    </row>
    <row r="5" spans="1:5" ht="11.25" customHeight="1">
      <c r="A5" s="1"/>
      <c r="B5" s="4"/>
      <c r="C5" s="5"/>
      <c r="D5" s="5"/>
      <c r="E5" s="5"/>
    </row>
    <row r="6" spans="1:5" ht="21.75">
      <c r="A6" s="260" t="s">
        <v>13</v>
      </c>
      <c r="B6" s="260"/>
      <c r="C6" s="260"/>
      <c r="D6" s="260"/>
      <c r="E6" s="260"/>
    </row>
    <row r="7" spans="1:5" ht="15.75" customHeight="1">
      <c r="A7" s="261" t="s">
        <v>7</v>
      </c>
      <c r="B7" s="261"/>
      <c r="C7" s="261"/>
      <c r="D7" s="261"/>
      <c r="E7" s="261"/>
    </row>
    <row r="8" spans="1:5" ht="14.25" customHeight="1">
      <c r="A8" s="262" t="s">
        <v>218</v>
      </c>
      <c r="B8" s="262"/>
      <c r="C8" s="262"/>
      <c r="D8" s="262"/>
      <c r="E8" s="262"/>
    </row>
    <row r="9" spans="1:5" ht="15.75">
      <c r="A9" s="6"/>
      <c r="B9" s="6"/>
      <c r="C9" s="6"/>
      <c r="D9" s="259" t="s">
        <v>14</v>
      </c>
      <c r="E9" s="259"/>
    </row>
    <row r="10" spans="1:5" ht="14.25">
      <c r="A10" s="267" t="s">
        <v>15</v>
      </c>
      <c r="B10" s="267" t="s">
        <v>16</v>
      </c>
      <c r="C10" s="267" t="s">
        <v>17</v>
      </c>
      <c r="D10" s="267" t="s">
        <v>18</v>
      </c>
      <c r="E10" s="267" t="s">
        <v>19</v>
      </c>
    </row>
    <row r="11" spans="1:5" ht="14.25">
      <c r="A11" s="268"/>
      <c r="B11" s="268"/>
      <c r="C11" s="268"/>
      <c r="D11" s="268"/>
      <c r="E11" s="269"/>
    </row>
    <row r="12" spans="1:5" ht="13.5" customHeight="1">
      <c r="A12" s="7" t="s">
        <v>20</v>
      </c>
      <c r="B12" s="8" t="s">
        <v>21</v>
      </c>
      <c r="C12" s="8"/>
      <c r="D12" s="13">
        <f>D13+D16+D19+D26+D29</f>
        <v>41628437515</v>
      </c>
      <c r="E12" s="9">
        <f>E13+E16+E19+E26+E29</f>
        <v>34223047669</v>
      </c>
    </row>
    <row r="13" spans="1:5" ht="13.5" customHeight="1">
      <c r="A13" s="10" t="s">
        <v>22</v>
      </c>
      <c r="B13" s="11" t="s">
        <v>23</v>
      </c>
      <c r="C13" s="12"/>
      <c r="D13" s="13">
        <f>SUM(D14:D15)</f>
        <v>5546328430</v>
      </c>
      <c r="E13" s="13">
        <f>SUM(E14:E15)</f>
        <v>1009096864</v>
      </c>
    </row>
    <row r="14" spans="1:5" ht="13.5" customHeight="1">
      <c r="A14" s="14" t="s">
        <v>24</v>
      </c>
      <c r="B14" s="15" t="s">
        <v>25</v>
      </c>
      <c r="C14" s="16" t="s">
        <v>26</v>
      </c>
      <c r="D14" s="17">
        <v>5546328430</v>
      </c>
      <c r="E14" s="17">
        <v>1009096864</v>
      </c>
    </row>
    <row r="15" spans="1:5" ht="13.5" customHeight="1">
      <c r="A15" s="14" t="s">
        <v>27</v>
      </c>
      <c r="B15" s="15" t="s">
        <v>28</v>
      </c>
      <c r="C15" s="16"/>
      <c r="D15" s="18"/>
      <c r="E15" s="18"/>
    </row>
    <row r="16" spans="1:5" ht="13.5" customHeight="1">
      <c r="A16" s="10" t="s">
        <v>29</v>
      </c>
      <c r="B16" s="11" t="s">
        <v>30</v>
      </c>
      <c r="C16" s="12" t="s">
        <v>31</v>
      </c>
      <c r="D16" s="13">
        <f>SUM(D17:D18)</f>
        <v>0</v>
      </c>
      <c r="E16" s="13">
        <f>SUM(E17:E18)</f>
        <v>0</v>
      </c>
    </row>
    <row r="17" spans="1:5" ht="13.5" customHeight="1">
      <c r="A17" s="14" t="s">
        <v>32</v>
      </c>
      <c r="B17" s="15" t="s">
        <v>33</v>
      </c>
      <c r="C17" s="16"/>
      <c r="D17" s="18"/>
      <c r="E17" s="18"/>
    </row>
    <row r="18" spans="1:5" ht="13.5" customHeight="1">
      <c r="A18" s="14" t="s">
        <v>34</v>
      </c>
      <c r="B18" s="15" t="s">
        <v>35</v>
      </c>
      <c r="C18" s="16"/>
      <c r="D18" s="18"/>
      <c r="E18" s="18"/>
    </row>
    <row r="19" spans="1:5" ht="13.5" customHeight="1">
      <c r="A19" s="10" t="s">
        <v>36</v>
      </c>
      <c r="B19" s="11" t="s">
        <v>37</v>
      </c>
      <c r="C19" s="12"/>
      <c r="D19" s="13">
        <f>SUM(D20:D25)</f>
        <v>23285534359</v>
      </c>
      <c r="E19" s="13">
        <f>SUM(E20:E25)</f>
        <v>19707460806</v>
      </c>
    </row>
    <row r="20" spans="1:5" ht="13.5" customHeight="1">
      <c r="A20" s="14" t="s">
        <v>38</v>
      </c>
      <c r="B20" s="15" t="s">
        <v>39</v>
      </c>
      <c r="C20" s="16"/>
      <c r="D20" s="17">
        <v>15553522221</v>
      </c>
      <c r="E20" s="17">
        <v>9687028798</v>
      </c>
    </row>
    <row r="21" spans="1:5" ht="13.5" customHeight="1">
      <c r="A21" s="14" t="s">
        <v>40</v>
      </c>
      <c r="B21" s="15" t="s">
        <v>41</v>
      </c>
      <c r="C21" s="16"/>
      <c r="D21" s="17">
        <v>4045720002</v>
      </c>
      <c r="E21" s="17">
        <v>4067660002</v>
      </c>
    </row>
    <row r="22" spans="1:5" ht="13.5" customHeight="1">
      <c r="A22" s="14" t="s">
        <v>42</v>
      </c>
      <c r="B22" s="15" t="s">
        <v>43</v>
      </c>
      <c r="C22" s="16"/>
      <c r="D22" s="18"/>
      <c r="E22" s="18"/>
    </row>
    <row r="23" spans="1:5" ht="13.5" customHeight="1">
      <c r="A23" s="14" t="s">
        <v>44</v>
      </c>
      <c r="B23" s="15" t="s">
        <v>45</v>
      </c>
      <c r="C23" s="16"/>
      <c r="D23" s="18"/>
      <c r="E23" s="18"/>
    </row>
    <row r="24" spans="1:5" ht="13.5" customHeight="1">
      <c r="A24" s="14" t="s">
        <v>46</v>
      </c>
      <c r="B24" s="16">
        <v>135</v>
      </c>
      <c r="C24" s="16" t="s">
        <v>47</v>
      </c>
      <c r="D24" s="17">
        <v>3686292136</v>
      </c>
      <c r="E24" s="17">
        <v>5952772006</v>
      </c>
    </row>
    <row r="25" spans="1:5" ht="13.5" customHeight="1">
      <c r="A25" s="14" t="s">
        <v>48</v>
      </c>
      <c r="B25" s="15" t="s">
        <v>49</v>
      </c>
      <c r="C25" s="16"/>
      <c r="D25" s="40">
        <v>0</v>
      </c>
      <c r="E25" s="18"/>
    </row>
    <row r="26" spans="1:5" ht="13.5" customHeight="1">
      <c r="A26" s="10" t="s">
        <v>50</v>
      </c>
      <c r="B26" s="11" t="s">
        <v>51</v>
      </c>
      <c r="C26" s="12"/>
      <c r="D26" s="13">
        <f>+D27+D28</f>
        <v>11579811180</v>
      </c>
      <c r="E26" s="13">
        <f>+E27+E28</f>
        <v>11289128406</v>
      </c>
    </row>
    <row r="27" spans="1:5" ht="13.5" customHeight="1">
      <c r="A27" s="14" t="s">
        <v>52</v>
      </c>
      <c r="B27" s="15" t="s">
        <v>53</v>
      </c>
      <c r="C27" s="16" t="s">
        <v>54</v>
      </c>
      <c r="D27" s="17">
        <v>11579811180</v>
      </c>
      <c r="E27" s="17">
        <v>11289128406</v>
      </c>
    </row>
    <row r="28" spans="1:5" ht="13.5" customHeight="1">
      <c r="A28" s="14" t="s">
        <v>55</v>
      </c>
      <c r="B28" s="15" t="s">
        <v>56</v>
      </c>
      <c r="C28" s="16"/>
      <c r="D28" s="18"/>
      <c r="E28" s="18"/>
    </row>
    <row r="29" spans="1:5" ht="13.5" customHeight="1">
      <c r="A29" s="10" t="s">
        <v>57</v>
      </c>
      <c r="B29" s="11" t="s">
        <v>58</v>
      </c>
      <c r="C29" s="12"/>
      <c r="D29" s="13">
        <f>SUM(D30:D33)</f>
        <v>1216763546</v>
      </c>
      <c r="E29" s="13">
        <f>SUM(E30:E33)</f>
        <v>2217361593</v>
      </c>
    </row>
    <row r="30" spans="1:5" ht="13.5" customHeight="1">
      <c r="A30" s="14" t="s">
        <v>59</v>
      </c>
      <c r="B30" s="15" t="s">
        <v>60</v>
      </c>
      <c r="C30" s="16"/>
      <c r="D30" s="18"/>
      <c r="E30" s="18"/>
    </row>
    <row r="31" spans="1:5" ht="13.5" customHeight="1">
      <c r="A31" s="14" t="s">
        <v>61</v>
      </c>
      <c r="B31" s="15" t="s">
        <v>62</v>
      </c>
      <c r="C31" s="16"/>
      <c r="D31" s="39"/>
      <c r="E31" s="17"/>
    </row>
    <row r="32" spans="1:5" ht="13.5" customHeight="1">
      <c r="A32" s="14" t="s">
        <v>63</v>
      </c>
      <c r="B32" s="16">
        <v>154</v>
      </c>
      <c r="C32" s="16" t="s">
        <v>64</v>
      </c>
      <c r="D32" s="17">
        <v>907012046</v>
      </c>
      <c r="E32" s="17">
        <v>1757861593</v>
      </c>
    </row>
    <row r="33" spans="1:5" ht="13.5" customHeight="1">
      <c r="A33" s="14" t="s">
        <v>65</v>
      </c>
      <c r="B33" s="15" t="s">
        <v>66</v>
      </c>
      <c r="C33" s="16" t="s">
        <v>67</v>
      </c>
      <c r="D33" s="17">
        <v>309751500</v>
      </c>
      <c r="E33" s="17">
        <v>459500000</v>
      </c>
    </row>
    <row r="34" spans="1:5" ht="13.5" customHeight="1">
      <c r="A34" s="10" t="s">
        <v>68</v>
      </c>
      <c r="B34" s="11" t="s">
        <v>69</v>
      </c>
      <c r="C34" s="12"/>
      <c r="D34" s="13">
        <f>D35+D41+D55+D60</f>
        <v>73943639798</v>
      </c>
      <c r="E34" s="13">
        <f>E35+E41+E55+E60</f>
        <v>78184198417</v>
      </c>
    </row>
    <row r="35" spans="1:5" ht="13.5" customHeight="1">
      <c r="A35" s="10" t="s">
        <v>70</v>
      </c>
      <c r="B35" s="11" t="s">
        <v>71</v>
      </c>
      <c r="C35" s="16"/>
      <c r="D35" s="13">
        <f>SUM(D36:D40)</f>
        <v>0</v>
      </c>
      <c r="E35" s="13">
        <f>SUM(E36:E40)</f>
        <v>0</v>
      </c>
    </row>
    <row r="36" spans="1:5" ht="13.5" customHeight="1">
      <c r="A36" s="14" t="s">
        <v>72</v>
      </c>
      <c r="B36" s="15" t="s">
        <v>73</v>
      </c>
      <c r="C36" s="16"/>
      <c r="D36" s="18"/>
      <c r="E36" s="18"/>
    </row>
    <row r="37" spans="1:5" ht="13.5" customHeight="1">
      <c r="A37" s="14" t="s">
        <v>74</v>
      </c>
      <c r="B37" s="16">
        <v>212</v>
      </c>
      <c r="C37" s="16"/>
      <c r="D37" s="18"/>
      <c r="E37" s="18"/>
    </row>
    <row r="38" spans="1:5" ht="13.5" customHeight="1">
      <c r="A38" s="14" t="s">
        <v>75</v>
      </c>
      <c r="B38" s="16">
        <v>213</v>
      </c>
      <c r="C38" s="16"/>
      <c r="D38" s="18"/>
      <c r="E38" s="18"/>
    </row>
    <row r="39" spans="1:5" ht="13.5" customHeight="1">
      <c r="A39" s="14" t="s">
        <v>76</v>
      </c>
      <c r="B39" s="16">
        <v>218</v>
      </c>
      <c r="C39" s="16" t="s">
        <v>77</v>
      </c>
      <c r="D39" s="18">
        <v>42701000</v>
      </c>
      <c r="E39" s="18">
        <v>42701000</v>
      </c>
    </row>
    <row r="40" spans="1:5" ht="13.5" customHeight="1">
      <c r="A40" s="14" t="s">
        <v>78</v>
      </c>
      <c r="B40" s="15" t="s">
        <v>79</v>
      </c>
      <c r="C40" s="16"/>
      <c r="D40" s="18">
        <v>-42701000</v>
      </c>
      <c r="E40" s="18">
        <v>-42701000</v>
      </c>
    </row>
    <row r="41" spans="1:5" ht="13.5" customHeight="1">
      <c r="A41" s="10" t="s">
        <v>80</v>
      </c>
      <c r="B41" s="11" t="s">
        <v>81</v>
      </c>
      <c r="C41" s="12"/>
      <c r="D41" s="13">
        <f>D42+D45+D48+D51</f>
        <v>55863296489</v>
      </c>
      <c r="E41" s="13">
        <f>E42+E45+E48+E51</f>
        <v>58113429533</v>
      </c>
    </row>
    <row r="42" spans="1:5" ht="13.5" customHeight="1">
      <c r="A42" s="14" t="s">
        <v>82</v>
      </c>
      <c r="B42" s="15" t="s">
        <v>83</v>
      </c>
      <c r="C42" s="16" t="s">
        <v>84</v>
      </c>
      <c r="D42" s="13">
        <f>+D43+D44</f>
        <v>54716057299</v>
      </c>
      <c r="E42" s="13">
        <f>+E43+E44</f>
        <v>56929600177</v>
      </c>
    </row>
    <row r="43" spans="1:5" ht="13.5" customHeight="1">
      <c r="A43" s="14" t="s">
        <v>85</v>
      </c>
      <c r="B43" s="15" t="s">
        <v>86</v>
      </c>
      <c r="C43" s="16"/>
      <c r="D43" s="18">
        <v>97535263977</v>
      </c>
      <c r="E43" s="17">
        <v>93419311674</v>
      </c>
    </row>
    <row r="44" spans="1:5" ht="13.5" customHeight="1">
      <c r="A44" s="14" t="s">
        <v>87</v>
      </c>
      <c r="B44" s="15" t="s">
        <v>88</v>
      </c>
      <c r="C44" s="16"/>
      <c r="D44" s="18">
        <v>-42819206678</v>
      </c>
      <c r="E44" s="18">
        <v>-36489711497</v>
      </c>
    </row>
    <row r="45" spans="1:5" ht="13.5" customHeight="1">
      <c r="A45" s="14" t="s">
        <v>89</v>
      </c>
      <c r="B45" s="15" t="s">
        <v>90</v>
      </c>
      <c r="C45" s="16" t="s">
        <v>91</v>
      </c>
      <c r="D45" s="19">
        <v>0</v>
      </c>
      <c r="E45" s="19">
        <v>0</v>
      </c>
    </row>
    <row r="46" spans="1:5" ht="13.5" customHeight="1">
      <c r="A46" s="14" t="s">
        <v>85</v>
      </c>
      <c r="B46" s="15" t="s">
        <v>92</v>
      </c>
      <c r="C46" s="16"/>
      <c r="D46" s="18"/>
      <c r="E46" s="18"/>
    </row>
    <row r="47" spans="1:5" ht="13.5" customHeight="1">
      <c r="A47" s="14" t="s">
        <v>87</v>
      </c>
      <c r="B47" s="15" t="s">
        <v>93</v>
      </c>
      <c r="C47" s="16"/>
      <c r="D47" s="18"/>
      <c r="E47" s="18"/>
    </row>
    <row r="48" spans="1:5" ht="13.5" customHeight="1">
      <c r="A48" s="14" t="s">
        <v>94</v>
      </c>
      <c r="B48" s="15" t="s">
        <v>95</v>
      </c>
      <c r="C48" s="16" t="s">
        <v>96</v>
      </c>
      <c r="D48" s="13">
        <v>0</v>
      </c>
      <c r="E48" s="13">
        <v>0</v>
      </c>
    </row>
    <row r="49" spans="1:5" ht="13.5" customHeight="1">
      <c r="A49" s="14" t="s">
        <v>85</v>
      </c>
      <c r="B49" s="15" t="s">
        <v>97</v>
      </c>
      <c r="C49" s="16"/>
      <c r="D49" s="18"/>
      <c r="E49" s="18"/>
    </row>
    <row r="50" spans="1:5" ht="13.5" customHeight="1">
      <c r="A50" s="14" t="s">
        <v>87</v>
      </c>
      <c r="B50" s="15" t="s">
        <v>98</v>
      </c>
      <c r="C50" s="16"/>
      <c r="D50" s="18"/>
      <c r="E50" s="18"/>
    </row>
    <row r="51" spans="1:5" ht="13.5" customHeight="1">
      <c r="A51" s="14" t="s">
        <v>99</v>
      </c>
      <c r="B51" s="15" t="s">
        <v>100</v>
      </c>
      <c r="C51" s="16" t="s">
        <v>101</v>
      </c>
      <c r="D51" s="17">
        <v>1147239190</v>
      </c>
      <c r="E51" s="17">
        <v>1183829356</v>
      </c>
    </row>
    <row r="52" spans="1:5" ht="13.5" customHeight="1">
      <c r="A52" s="10" t="s">
        <v>102</v>
      </c>
      <c r="B52" s="11" t="s">
        <v>103</v>
      </c>
      <c r="C52" s="12" t="s">
        <v>104</v>
      </c>
      <c r="D52" s="13">
        <v>0</v>
      </c>
      <c r="E52" s="13">
        <v>0</v>
      </c>
    </row>
    <row r="53" spans="1:5" ht="13.5" customHeight="1">
      <c r="A53" s="14" t="s">
        <v>105</v>
      </c>
      <c r="B53" s="15" t="s">
        <v>106</v>
      </c>
      <c r="C53" s="16"/>
      <c r="D53" s="18"/>
      <c r="E53" s="18"/>
    </row>
    <row r="54" spans="1:5" ht="13.5" customHeight="1">
      <c r="A54" s="14" t="s">
        <v>107</v>
      </c>
      <c r="B54" s="15" t="s">
        <v>108</v>
      </c>
      <c r="C54" s="16"/>
      <c r="D54" s="18"/>
      <c r="E54" s="18"/>
    </row>
    <row r="55" spans="1:5" ht="13.5" customHeight="1">
      <c r="A55" s="10" t="s">
        <v>109</v>
      </c>
      <c r="B55" s="11" t="s">
        <v>110</v>
      </c>
      <c r="C55" s="12"/>
      <c r="D55" s="13">
        <f>SUM(D56:D59)</f>
        <v>9491378204</v>
      </c>
      <c r="E55" s="13">
        <f>SUM(E56:E59)</f>
        <v>9657000000</v>
      </c>
    </row>
    <row r="56" spans="1:5" ht="13.5" customHeight="1">
      <c r="A56" s="14" t="s">
        <v>111</v>
      </c>
      <c r="B56" s="15" t="s">
        <v>112</v>
      </c>
      <c r="C56" s="16"/>
      <c r="D56" s="39">
        <v>5000000000</v>
      </c>
      <c r="E56" s="17">
        <v>5000000000</v>
      </c>
    </row>
    <row r="57" spans="1:5" ht="13.5" customHeight="1">
      <c r="A57" s="14" t="s">
        <v>113</v>
      </c>
      <c r="B57" s="15" t="s">
        <v>114</v>
      </c>
      <c r="C57" s="16"/>
      <c r="D57" s="39">
        <v>4657000000</v>
      </c>
      <c r="E57" s="17">
        <v>4657000000</v>
      </c>
    </row>
    <row r="58" spans="1:5" ht="13.5" customHeight="1">
      <c r="A58" s="14" t="s">
        <v>115</v>
      </c>
      <c r="B58" s="15" t="s">
        <v>116</v>
      </c>
      <c r="C58" s="16" t="s">
        <v>117</v>
      </c>
      <c r="D58" s="39"/>
      <c r="E58" s="17"/>
    </row>
    <row r="59" spans="1:5" ht="13.5" customHeight="1">
      <c r="A59" s="14" t="s">
        <v>118</v>
      </c>
      <c r="B59" s="15" t="s">
        <v>119</v>
      </c>
      <c r="C59" s="16"/>
      <c r="D59" s="18">
        <v>-165621796</v>
      </c>
      <c r="E59" s="18"/>
    </row>
    <row r="60" spans="1:5" ht="13.5" customHeight="1">
      <c r="A60" s="10" t="s">
        <v>120</v>
      </c>
      <c r="B60" s="11" t="s">
        <v>121</v>
      </c>
      <c r="C60" s="12"/>
      <c r="D60" s="13">
        <f>SUM(D61:D64)</f>
        <v>8588965105</v>
      </c>
      <c r="E60" s="13">
        <f>SUM(E61:E64)</f>
        <v>10413768884</v>
      </c>
    </row>
    <row r="61" spans="1:5" ht="13.5" customHeight="1">
      <c r="A61" s="14" t="s">
        <v>122</v>
      </c>
      <c r="B61" s="15" t="s">
        <v>123</v>
      </c>
      <c r="C61" s="16" t="s">
        <v>124</v>
      </c>
      <c r="D61" s="39">
        <v>8581465105</v>
      </c>
      <c r="E61" s="17">
        <v>10406268884</v>
      </c>
    </row>
    <row r="62" spans="1:5" ht="13.5" customHeight="1">
      <c r="A62" s="14" t="s">
        <v>125</v>
      </c>
      <c r="B62" s="15" t="s">
        <v>126</v>
      </c>
      <c r="C62" s="16" t="s">
        <v>127</v>
      </c>
      <c r="D62" s="39">
        <v>0</v>
      </c>
      <c r="E62" s="17"/>
    </row>
    <row r="63" spans="1:5" ht="13.5" customHeight="1">
      <c r="A63" s="14" t="s">
        <v>128</v>
      </c>
      <c r="B63" s="15" t="s">
        <v>129</v>
      </c>
      <c r="C63" s="16"/>
      <c r="D63" s="39">
        <v>7500000</v>
      </c>
      <c r="E63" s="17">
        <v>7500000</v>
      </c>
    </row>
    <row r="64" spans="1:5" ht="13.5" customHeight="1">
      <c r="A64" s="20" t="s">
        <v>130</v>
      </c>
      <c r="B64" s="21">
        <v>269</v>
      </c>
      <c r="C64" s="21"/>
      <c r="D64" s="18"/>
      <c r="E64" s="18"/>
    </row>
    <row r="65" spans="1:5" ht="13.5" customHeight="1">
      <c r="A65" s="22" t="s">
        <v>131</v>
      </c>
      <c r="B65" s="11" t="s">
        <v>132</v>
      </c>
      <c r="C65" s="12"/>
      <c r="D65" s="13">
        <f>+D34+D12</f>
        <v>115572077313</v>
      </c>
      <c r="E65" s="13">
        <f>+E34+E12</f>
        <v>112407246086</v>
      </c>
    </row>
    <row r="66" spans="1:5" ht="13.5" customHeight="1">
      <c r="A66" s="22" t="s">
        <v>133</v>
      </c>
      <c r="B66" s="11" t="s">
        <v>134</v>
      </c>
      <c r="C66" s="16"/>
      <c r="D66" s="18"/>
      <c r="E66" s="18"/>
    </row>
    <row r="67" spans="1:5" ht="13.5" customHeight="1">
      <c r="A67" s="10" t="s">
        <v>135</v>
      </c>
      <c r="B67" s="11" t="s">
        <v>136</v>
      </c>
      <c r="C67" s="12"/>
      <c r="D67" s="13">
        <f>D68+D80</f>
        <v>34537966749</v>
      </c>
      <c r="E67" s="13">
        <f>E68+E80</f>
        <v>31343911113</v>
      </c>
    </row>
    <row r="68" spans="1:5" ht="13.5" customHeight="1">
      <c r="A68" s="10" t="s">
        <v>137</v>
      </c>
      <c r="B68" s="11" t="s">
        <v>138</v>
      </c>
      <c r="C68" s="12"/>
      <c r="D68" s="13">
        <f>SUM(D69:D79)</f>
        <v>34485226749</v>
      </c>
      <c r="E68" s="13">
        <f>SUM(E69:E79)</f>
        <v>31343911113</v>
      </c>
    </row>
    <row r="69" spans="1:5" ht="13.5" customHeight="1">
      <c r="A69" s="14" t="s">
        <v>139</v>
      </c>
      <c r="B69" s="15" t="s">
        <v>140</v>
      </c>
      <c r="C69" s="16" t="s">
        <v>141</v>
      </c>
      <c r="D69" s="39">
        <v>3000000000</v>
      </c>
      <c r="E69" s="17">
        <v>6500000000</v>
      </c>
    </row>
    <row r="70" spans="1:5" ht="13.5" customHeight="1">
      <c r="A70" s="14" t="s">
        <v>142</v>
      </c>
      <c r="B70" s="15" t="s">
        <v>143</v>
      </c>
      <c r="C70" s="16"/>
      <c r="D70" s="39">
        <v>16075771426</v>
      </c>
      <c r="E70" s="17">
        <v>10127099042</v>
      </c>
    </row>
    <row r="71" spans="1:5" ht="13.5" customHeight="1">
      <c r="A71" s="14" t="s">
        <v>144</v>
      </c>
      <c r="B71" s="15" t="s">
        <v>145</v>
      </c>
      <c r="C71" s="16"/>
      <c r="D71" s="39">
        <v>11568129067</v>
      </c>
      <c r="E71" s="17">
        <v>10874231882</v>
      </c>
    </row>
    <row r="72" spans="1:5" ht="13.5" customHeight="1">
      <c r="A72" s="14" t="s">
        <v>146</v>
      </c>
      <c r="B72" s="15" t="s">
        <v>147</v>
      </c>
      <c r="C72" s="16" t="s">
        <v>148</v>
      </c>
      <c r="D72" s="39">
        <v>699192056</v>
      </c>
      <c r="E72" s="17">
        <v>427678494</v>
      </c>
    </row>
    <row r="73" spans="1:5" ht="13.5" customHeight="1">
      <c r="A73" s="14" t="s">
        <v>149</v>
      </c>
      <c r="B73" s="15" t="s">
        <v>150</v>
      </c>
      <c r="C73" s="16"/>
      <c r="D73" s="39">
        <v>1261386220</v>
      </c>
      <c r="E73" s="17">
        <v>1390492741</v>
      </c>
    </row>
    <row r="74" spans="1:5" ht="13.5" customHeight="1">
      <c r="A74" s="14" t="s">
        <v>151</v>
      </c>
      <c r="B74" s="15" t="s">
        <v>152</v>
      </c>
      <c r="C74" s="16" t="s">
        <v>153</v>
      </c>
      <c r="D74" s="39">
        <v>182444282</v>
      </c>
      <c r="E74" s="17">
        <v>12527777</v>
      </c>
    </row>
    <row r="75" spans="1:5" ht="13.5" customHeight="1">
      <c r="A75" s="14" t="s">
        <v>154</v>
      </c>
      <c r="B75" s="15" t="s">
        <v>155</v>
      </c>
      <c r="C75" s="16"/>
      <c r="D75" s="39">
        <v>0</v>
      </c>
      <c r="E75" s="17"/>
    </row>
    <row r="76" spans="1:5" ht="13.5" customHeight="1">
      <c r="A76" s="14" t="s">
        <v>156</v>
      </c>
      <c r="B76" s="15" t="s">
        <v>157</v>
      </c>
      <c r="C76" s="16"/>
      <c r="D76" s="39">
        <v>0</v>
      </c>
      <c r="E76" s="17"/>
    </row>
    <row r="77" spans="1:5" ht="13.5" customHeight="1">
      <c r="A77" s="14" t="s">
        <v>158</v>
      </c>
      <c r="B77" s="15" t="s">
        <v>159</v>
      </c>
      <c r="C77" s="16" t="s">
        <v>160</v>
      </c>
      <c r="D77" s="39">
        <v>1086681199</v>
      </c>
      <c r="E77" s="17">
        <v>1237767077</v>
      </c>
    </row>
    <row r="78" spans="1:5" ht="13.5" customHeight="1">
      <c r="A78" s="14" t="s">
        <v>161</v>
      </c>
      <c r="B78" s="16">
        <v>320</v>
      </c>
      <c r="C78" s="16"/>
      <c r="D78" s="39">
        <v>0</v>
      </c>
      <c r="E78" s="17"/>
    </row>
    <row r="79" spans="1:5" ht="13.5" customHeight="1">
      <c r="A79" s="14" t="s">
        <v>162</v>
      </c>
      <c r="B79" s="16">
        <v>323</v>
      </c>
      <c r="C79" s="16"/>
      <c r="D79" s="39">
        <v>611622499</v>
      </c>
      <c r="E79" s="17">
        <v>774114100</v>
      </c>
    </row>
    <row r="80" spans="1:5" ht="13.5" customHeight="1">
      <c r="A80" s="10" t="s">
        <v>163</v>
      </c>
      <c r="B80" s="12">
        <v>330</v>
      </c>
      <c r="C80" s="12"/>
      <c r="D80" s="13">
        <f>SUM(D81:D88)</f>
        <v>52740000</v>
      </c>
      <c r="E80" s="13">
        <f>SUM(E81:E88)</f>
        <v>0</v>
      </c>
    </row>
    <row r="81" spans="1:5" ht="13.5" customHeight="1">
      <c r="A81" s="14" t="s">
        <v>164</v>
      </c>
      <c r="B81" s="16">
        <v>331</v>
      </c>
      <c r="C81" s="16"/>
      <c r="D81" s="18"/>
      <c r="E81" s="18"/>
    </row>
    <row r="82" spans="1:5" ht="13.5" customHeight="1">
      <c r="A82" s="14" t="s">
        <v>165</v>
      </c>
      <c r="B82" s="16">
        <v>332</v>
      </c>
      <c r="C82" s="16" t="s">
        <v>166</v>
      </c>
      <c r="D82" s="18"/>
      <c r="E82" s="18"/>
    </row>
    <row r="83" spans="1:5" ht="13.5" customHeight="1">
      <c r="A83" s="14" t="s">
        <v>167</v>
      </c>
      <c r="B83" s="16">
        <v>333</v>
      </c>
      <c r="C83" s="16"/>
      <c r="D83" s="18">
        <v>52740000</v>
      </c>
      <c r="E83" s="18"/>
    </row>
    <row r="84" spans="1:5" ht="13.5" customHeight="1">
      <c r="A84" s="14" t="s">
        <v>168</v>
      </c>
      <c r="B84" s="16">
        <v>334</v>
      </c>
      <c r="C84" s="16" t="s">
        <v>169</v>
      </c>
      <c r="D84" s="39"/>
      <c r="E84" s="17"/>
    </row>
    <row r="85" spans="1:5" ht="13.5" customHeight="1">
      <c r="A85" s="14" t="s">
        <v>170</v>
      </c>
      <c r="B85" s="16">
        <v>335</v>
      </c>
      <c r="C85" s="16" t="s">
        <v>127</v>
      </c>
      <c r="D85" s="39"/>
      <c r="E85" s="17"/>
    </row>
    <row r="86" spans="1:5" ht="13.5" customHeight="1">
      <c r="A86" s="14" t="s">
        <v>171</v>
      </c>
      <c r="B86" s="16">
        <v>336</v>
      </c>
      <c r="C86" s="16"/>
      <c r="D86" s="39"/>
      <c r="E86" s="17"/>
    </row>
    <row r="87" spans="1:5" ht="13.5" customHeight="1">
      <c r="A87" s="14" t="s">
        <v>172</v>
      </c>
      <c r="B87" s="16">
        <v>337</v>
      </c>
      <c r="C87" s="16"/>
      <c r="D87" s="18"/>
      <c r="E87" s="18"/>
    </row>
    <row r="88" spans="1:5" ht="13.5" customHeight="1">
      <c r="A88" s="14" t="s">
        <v>173</v>
      </c>
      <c r="B88" s="16">
        <v>338</v>
      </c>
      <c r="C88" s="16"/>
      <c r="D88" s="18"/>
      <c r="E88" s="18"/>
    </row>
    <row r="89" spans="1:5" ht="13.5" customHeight="1">
      <c r="A89" s="14" t="s">
        <v>174</v>
      </c>
      <c r="B89" s="16">
        <v>339</v>
      </c>
      <c r="C89" s="16"/>
      <c r="D89" s="18"/>
      <c r="E89" s="18"/>
    </row>
    <row r="90" spans="1:5" ht="13.5" customHeight="1">
      <c r="A90" s="14" t="s">
        <v>175</v>
      </c>
      <c r="B90" s="16">
        <v>340</v>
      </c>
      <c r="C90" s="16"/>
      <c r="D90" s="18"/>
      <c r="E90" s="18"/>
    </row>
    <row r="91" spans="1:5" ht="13.5" customHeight="1">
      <c r="A91" s="10" t="s">
        <v>176</v>
      </c>
      <c r="B91" s="11" t="s">
        <v>177</v>
      </c>
      <c r="C91" s="12"/>
      <c r="D91" s="13">
        <f>D92+D105</f>
        <v>81034110564</v>
      </c>
      <c r="E91" s="13">
        <f>E92+E105</f>
        <v>81063334973</v>
      </c>
    </row>
    <row r="92" spans="1:5" ht="13.5" customHeight="1">
      <c r="A92" s="10" t="s">
        <v>178</v>
      </c>
      <c r="B92" s="11" t="s">
        <v>179</v>
      </c>
      <c r="C92" s="12" t="s">
        <v>180</v>
      </c>
      <c r="D92" s="13">
        <f>SUM(D93:D103)</f>
        <v>81034110564</v>
      </c>
      <c r="E92" s="13">
        <f>SUM(E93:E103)</f>
        <v>81063334973</v>
      </c>
    </row>
    <row r="93" spans="1:5" ht="13.5" customHeight="1">
      <c r="A93" s="14" t="s">
        <v>181</v>
      </c>
      <c r="B93" s="15" t="s">
        <v>182</v>
      </c>
      <c r="C93" s="16"/>
      <c r="D93" s="39">
        <v>55680000000</v>
      </c>
      <c r="E93" s="17">
        <v>55680000000</v>
      </c>
    </row>
    <row r="94" spans="1:5" ht="13.5" customHeight="1">
      <c r="A94" s="14" t="s">
        <v>183</v>
      </c>
      <c r="B94" s="15" t="s">
        <v>184</v>
      </c>
      <c r="C94" s="16"/>
      <c r="D94" s="39">
        <v>6024502460</v>
      </c>
      <c r="E94" s="17">
        <v>6024502460</v>
      </c>
    </row>
    <row r="95" spans="1:5" ht="13.5" customHeight="1">
      <c r="A95" s="14" t="s">
        <v>185</v>
      </c>
      <c r="B95" s="15" t="s">
        <v>186</v>
      </c>
      <c r="C95" s="16"/>
      <c r="D95" s="18">
        <v>0</v>
      </c>
      <c r="E95" s="18"/>
    </row>
    <row r="96" spans="1:5" ht="13.5" customHeight="1">
      <c r="A96" s="14" t="s">
        <v>187</v>
      </c>
      <c r="B96" s="15" t="s">
        <v>188</v>
      </c>
      <c r="C96" s="16"/>
      <c r="D96" s="18">
        <v>0</v>
      </c>
      <c r="E96" s="18"/>
    </row>
    <row r="97" spans="1:5" ht="13.5" customHeight="1">
      <c r="A97" s="14" t="s">
        <v>189</v>
      </c>
      <c r="B97" s="15" t="s">
        <v>190</v>
      </c>
      <c r="C97" s="16"/>
      <c r="D97" s="18">
        <v>0</v>
      </c>
      <c r="E97" s="18"/>
    </row>
    <row r="98" spans="1:5" ht="13.5" customHeight="1">
      <c r="A98" s="14" t="s">
        <v>191</v>
      </c>
      <c r="B98" s="15" t="s">
        <v>192</v>
      </c>
      <c r="C98" s="16"/>
      <c r="D98" s="18">
        <v>0</v>
      </c>
      <c r="E98" s="18"/>
    </row>
    <row r="99" spans="1:5" ht="13.5" customHeight="1">
      <c r="A99" s="14" t="s">
        <v>193</v>
      </c>
      <c r="B99" s="15" t="s">
        <v>194</v>
      </c>
      <c r="C99" s="16"/>
      <c r="D99" s="39">
        <v>15013122301</v>
      </c>
      <c r="E99" s="17">
        <v>15013122301</v>
      </c>
    </row>
    <row r="100" spans="1:5" ht="13.5" customHeight="1">
      <c r="A100" s="14" t="s">
        <v>195</v>
      </c>
      <c r="B100" s="15" t="s">
        <v>196</v>
      </c>
      <c r="C100" s="16"/>
      <c r="D100" s="39">
        <v>3684066865</v>
      </c>
      <c r="E100" s="17">
        <v>3684066865</v>
      </c>
    </row>
    <row r="101" spans="1:5" ht="13.5" customHeight="1">
      <c r="A101" s="14" t="s">
        <v>197</v>
      </c>
      <c r="B101" s="15" t="s">
        <v>198</v>
      </c>
      <c r="C101" s="16"/>
      <c r="D101" s="39">
        <v>0</v>
      </c>
      <c r="E101" s="17"/>
    </row>
    <row r="102" spans="1:5" ht="13.5" customHeight="1">
      <c r="A102" s="14" t="s">
        <v>199</v>
      </c>
      <c r="B102" s="15" t="s">
        <v>200</v>
      </c>
      <c r="C102" s="16"/>
      <c r="D102" s="39">
        <v>632418938</v>
      </c>
      <c r="E102" s="17">
        <v>661643347</v>
      </c>
    </row>
    <row r="103" spans="1:5" ht="13.5" customHeight="1">
      <c r="A103" s="14" t="s">
        <v>201</v>
      </c>
      <c r="B103" s="15" t="s">
        <v>202</v>
      </c>
      <c r="C103" s="16"/>
      <c r="D103" s="18"/>
      <c r="E103" s="18"/>
    </row>
    <row r="104" spans="1:5" ht="13.5" customHeight="1">
      <c r="A104" s="14" t="s">
        <v>203</v>
      </c>
      <c r="B104" s="16">
        <v>422</v>
      </c>
      <c r="C104" s="16"/>
      <c r="D104" s="18"/>
      <c r="E104" s="18"/>
    </row>
    <row r="105" spans="1:5" ht="13.5" customHeight="1">
      <c r="A105" s="10" t="s">
        <v>204</v>
      </c>
      <c r="B105" s="12">
        <v>430</v>
      </c>
      <c r="C105" s="12"/>
      <c r="D105" s="13">
        <v>0</v>
      </c>
      <c r="E105" s="13">
        <v>0</v>
      </c>
    </row>
    <row r="106" spans="1:5" ht="13.5" customHeight="1">
      <c r="A106" s="14" t="s">
        <v>205</v>
      </c>
      <c r="B106" s="16">
        <v>432</v>
      </c>
      <c r="C106" s="16" t="s">
        <v>206</v>
      </c>
      <c r="D106" s="18"/>
      <c r="E106" s="18"/>
    </row>
    <row r="107" spans="1:5" ht="13.5" customHeight="1">
      <c r="A107" s="14" t="s">
        <v>207</v>
      </c>
      <c r="B107" s="16">
        <v>433</v>
      </c>
      <c r="C107" s="16"/>
      <c r="D107" s="18"/>
      <c r="E107" s="18"/>
    </row>
    <row r="108" spans="1:5" ht="13.5" customHeight="1">
      <c r="A108" s="20" t="s">
        <v>208</v>
      </c>
      <c r="B108" s="23"/>
      <c r="C108" s="23"/>
      <c r="D108" s="24"/>
      <c r="E108" s="24"/>
    </row>
    <row r="109" spans="1:7" ht="13.5" customHeight="1">
      <c r="A109" s="22" t="s">
        <v>209</v>
      </c>
      <c r="B109" s="12">
        <v>440</v>
      </c>
      <c r="C109" s="12"/>
      <c r="D109" s="13">
        <f>+D91+D67</f>
        <v>115572077313</v>
      </c>
      <c r="E109" s="13">
        <f>+E91+E67</f>
        <v>112407246086</v>
      </c>
      <c r="F109" s="25">
        <f>+D65-D109</f>
        <v>0</v>
      </c>
      <c r="G109" s="25">
        <f>+E65-E109</f>
        <v>0</v>
      </c>
    </row>
    <row r="110" spans="1:5" ht="13.5" customHeight="1">
      <c r="A110" s="26" t="s">
        <v>210</v>
      </c>
      <c r="B110" s="27"/>
      <c r="C110" s="28"/>
      <c r="D110" s="29"/>
      <c r="E110" s="29"/>
    </row>
    <row r="111" spans="1:5" ht="12.75" customHeight="1">
      <c r="A111" s="30" t="s">
        <v>211</v>
      </c>
      <c r="B111" s="31">
        <v>24</v>
      </c>
      <c r="C111" s="32"/>
      <c r="D111" s="33"/>
      <c r="E111" s="33"/>
    </row>
    <row r="112" spans="1:5" ht="12.75" customHeight="1">
      <c r="A112" s="14" t="s">
        <v>212</v>
      </c>
      <c r="B112" s="34" t="s">
        <v>134</v>
      </c>
      <c r="C112" s="35"/>
      <c r="D112" s="18">
        <v>52740000</v>
      </c>
      <c r="E112" s="18"/>
    </row>
    <row r="113" spans="1:5" ht="12.75" customHeight="1">
      <c r="A113" s="14" t="s">
        <v>213</v>
      </c>
      <c r="B113" s="34" t="s">
        <v>134</v>
      </c>
      <c r="C113" s="35"/>
      <c r="D113" s="18">
        <v>222580000</v>
      </c>
      <c r="E113" s="18"/>
    </row>
    <row r="114" spans="1:5" ht="12.75" customHeight="1">
      <c r="A114" s="41" t="s">
        <v>214</v>
      </c>
      <c r="B114" s="42" t="s">
        <v>134</v>
      </c>
      <c r="C114" s="43"/>
      <c r="D114" s="44"/>
      <c r="E114" s="44"/>
    </row>
    <row r="115" spans="1:5" ht="15">
      <c r="A115"/>
      <c r="B115" s="264" t="s">
        <v>219</v>
      </c>
      <c r="C115" s="264"/>
      <c r="D115" s="264"/>
      <c r="E115" s="264"/>
    </row>
    <row r="116" spans="1:5" ht="18">
      <c r="A116" s="265" t="s">
        <v>216</v>
      </c>
      <c r="B116" s="265"/>
      <c r="C116" s="265"/>
      <c r="D116" s="266" t="s">
        <v>215</v>
      </c>
      <c r="E116" s="266"/>
    </row>
    <row r="574" ht="14.25">
      <c r="C574" s="3" t="s">
        <v>220</v>
      </c>
    </row>
    <row r="582" ht="14.25">
      <c r="C582" s="3" t="s">
        <v>220</v>
      </c>
    </row>
    <row r="588" ht="14.25">
      <c r="C588" s="3" t="s">
        <v>220</v>
      </c>
    </row>
    <row r="599" ht="14.25">
      <c r="C599" s="3" t="s">
        <v>220</v>
      </c>
    </row>
    <row r="606" ht="14.25">
      <c r="C606" s="3" t="s">
        <v>220</v>
      </c>
    </row>
    <row r="611" ht="14.25">
      <c r="C611" s="3" t="s">
        <v>220</v>
      </c>
    </row>
    <row r="620" ht="14.25">
      <c r="C620" s="3" t="s">
        <v>220</v>
      </c>
    </row>
    <row r="627" ht="14.25">
      <c r="C627" s="3" t="s">
        <v>220</v>
      </c>
    </row>
    <row r="635" ht="14.25">
      <c r="C635" s="3" t="s">
        <v>220</v>
      </c>
    </row>
    <row r="639" ht="14.25">
      <c r="C639" s="3" t="s">
        <v>220</v>
      </c>
    </row>
    <row r="650" ht="14.25">
      <c r="C650" s="3" t="s">
        <v>220</v>
      </c>
    </row>
    <row r="656" ht="14.25">
      <c r="C656" s="3" t="s">
        <v>220</v>
      </c>
    </row>
    <row r="666" ht="14.25">
      <c r="C666" s="3" t="s">
        <v>220</v>
      </c>
    </row>
    <row r="671" ht="14.25">
      <c r="C671" s="3" t="s">
        <v>220</v>
      </c>
    </row>
    <row r="680" ht="14.25">
      <c r="C680" s="3" t="s">
        <v>220</v>
      </c>
    </row>
    <row r="688" ht="14.25">
      <c r="C688" s="3" t="s">
        <v>220</v>
      </c>
    </row>
    <row r="694" ht="14.25">
      <c r="C694" s="3" t="s">
        <v>220</v>
      </c>
    </row>
    <row r="715" ht="14.25">
      <c r="C715" s="3" t="s">
        <v>220</v>
      </c>
    </row>
    <row r="735" ht="14.25">
      <c r="C735" s="3" t="s">
        <v>220</v>
      </c>
    </row>
    <row r="739" ht="14.25">
      <c r="C739" s="3" t="s">
        <v>220</v>
      </c>
    </row>
  </sheetData>
  <sheetProtection/>
  <mergeCells count="14">
    <mergeCell ref="B115:E115"/>
    <mergeCell ref="A116:C116"/>
    <mergeCell ref="D116:E116"/>
    <mergeCell ref="A10:A11"/>
    <mergeCell ref="B10:B11"/>
    <mergeCell ref="C10:C11"/>
    <mergeCell ref="D10:D11"/>
    <mergeCell ref="E10:E11"/>
    <mergeCell ref="D9:E9"/>
    <mergeCell ref="A6:E6"/>
    <mergeCell ref="A7:E7"/>
    <mergeCell ref="A8:E8"/>
    <mergeCell ref="C2:E2"/>
    <mergeCell ref="C3:E4"/>
  </mergeCells>
  <printOptions horizontalCentered="1"/>
  <pageMargins left="0.7874015748031497" right="0.5905511811023623" top="0.49" bottom="0.37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Q843"/>
  <sheetViews>
    <sheetView zoomScalePageLayoutView="0" workbookViewId="0" topLeftCell="A28">
      <selection activeCell="F71" sqref="F71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  <col min="8" max="8" width="21.59765625" style="0" customWidth="1"/>
  </cols>
  <sheetData>
    <row r="5" spans="1:6" ht="21" customHeight="1">
      <c r="A5" s="295" t="s">
        <v>0</v>
      </c>
      <c r="B5" s="295"/>
      <c r="C5" s="295"/>
      <c r="D5" s="295"/>
      <c r="E5" s="295"/>
      <c r="F5" s="295"/>
    </row>
    <row r="6" ht="15.75" customHeight="1">
      <c r="E6" s="248" t="s">
        <v>822</v>
      </c>
    </row>
    <row r="7" spans="1:6" ht="15" customHeight="1">
      <c r="A7" s="316"/>
      <c r="B7" s="318" t="s">
        <v>823</v>
      </c>
      <c r="C7" s="318" t="s">
        <v>824</v>
      </c>
      <c r="D7" s="318" t="s">
        <v>825</v>
      </c>
      <c r="E7" s="318" t="s">
        <v>826</v>
      </c>
      <c r="F7" s="318" t="s">
        <v>431</v>
      </c>
    </row>
    <row r="8" spans="1:17" ht="16.5" customHeight="1">
      <c r="A8" s="317"/>
      <c r="B8" s="319" t="s">
        <v>827</v>
      </c>
      <c r="C8" s="319"/>
      <c r="D8" s="319"/>
      <c r="E8" s="319" t="s">
        <v>828</v>
      </c>
      <c r="F8" s="319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</row>
    <row r="9" spans="1:17" s="252" customFormat="1" ht="16.5" customHeight="1">
      <c r="A9" s="249" t="s">
        <v>829</v>
      </c>
      <c r="B9" s="250"/>
      <c r="C9" s="250"/>
      <c r="D9" s="250"/>
      <c r="E9" s="250"/>
      <c r="F9" s="250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</row>
    <row r="10" spans="1:17" ht="16.5" customHeight="1">
      <c r="A10" s="253" t="s">
        <v>830</v>
      </c>
      <c r="B10" s="201">
        <v>129112216866</v>
      </c>
      <c r="C10" s="201">
        <v>84112751378</v>
      </c>
      <c r="D10" s="201">
        <v>4459210743</v>
      </c>
      <c r="E10" s="201">
        <v>888925737</v>
      </c>
      <c r="F10" s="201">
        <f>SUM(B10:E10)</f>
        <v>218573104724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</row>
    <row r="11" spans="1:17" ht="16.5" customHeight="1">
      <c r="A11" s="254" t="s">
        <v>831</v>
      </c>
      <c r="B11" s="138">
        <v>38959448914</v>
      </c>
      <c r="C11" s="183"/>
      <c r="D11" s="183"/>
      <c r="E11" s="183"/>
      <c r="F11" s="201">
        <f>SUM(B11:E11)</f>
        <v>38959448914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</row>
    <row r="12" spans="1:17" ht="16.5" customHeight="1">
      <c r="A12" s="255" t="s">
        <v>832</v>
      </c>
      <c r="B12" s="143">
        <f>SUM(B10:B11)</f>
        <v>168071665780</v>
      </c>
      <c r="C12" s="143">
        <f>SUM(C10:C11)</f>
        <v>84112751378</v>
      </c>
      <c r="D12" s="143">
        <f>SUM(D10:D11)</f>
        <v>4459210743</v>
      </c>
      <c r="E12" s="143">
        <f>SUM(E10:E11)</f>
        <v>888925737</v>
      </c>
      <c r="F12" s="143">
        <f>SUM(F10:F11)</f>
        <v>257532553638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6.5" customHeight="1">
      <c r="A13" s="256" t="s">
        <v>833</v>
      </c>
      <c r="B13" s="201"/>
      <c r="C13" s="201"/>
      <c r="D13" s="201"/>
      <c r="E13" s="201"/>
      <c r="F13" s="201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7" ht="16.5" customHeight="1">
      <c r="A14" s="171" t="s">
        <v>834</v>
      </c>
      <c r="B14" s="103">
        <v>-105510634</v>
      </c>
      <c r="C14" s="257">
        <v>-2919868403</v>
      </c>
      <c r="D14" s="257">
        <v>947041965</v>
      </c>
      <c r="E14" s="257">
        <v>168947306</v>
      </c>
      <c r="F14" s="103">
        <f>SUM(B14:E14)</f>
        <v>-1909389766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7" ht="16.5" customHeight="1">
      <c r="A15" s="171" t="s">
        <v>835</v>
      </c>
      <c r="B15" s="103"/>
      <c r="C15" s="103"/>
      <c r="D15" s="100"/>
      <c r="E15" s="100"/>
      <c r="F15" s="103">
        <v>27325395</v>
      </c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</row>
    <row r="16" spans="1:17" ht="16.5" customHeight="1">
      <c r="A16" s="171" t="s">
        <v>836</v>
      </c>
      <c r="B16" s="103"/>
      <c r="C16" s="103"/>
      <c r="D16" s="103"/>
      <c r="E16" s="103"/>
      <c r="F16" s="103">
        <v>-30732471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16.5" customHeight="1">
      <c r="A17" s="171" t="s">
        <v>837</v>
      </c>
      <c r="B17" s="103"/>
      <c r="C17" s="103"/>
      <c r="D17" s="103"/>
      <c r="E17" s="103"/>
      <c r="F17" s="103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 ht="16.5" customHeight="1">
      <c r="A18" s="255" t="s">
        <v>838</v>
      </c>
      <c r="B18" s="143">
        <f>SUM(B16:B17)</f>
        <v>0</v>
      </c>
      <c r="C18" s="143">
        <f>SUM(C16:C17)</f>
        <v>0</v>
      </c>
      <c r="D18" s="143">
        <f>SUM(D16:D17)</f>
        <v>0</v>
      </c>
      <c r="E18" s="143">
        <f>SUM(E16:E17)</f>
        <v>0</v>
      </c>
      <c r="F18" s="143">
        <f>+F14+F15+F16+F17</f>
        <v>-1912796842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21" spans="1:6" ht="19.5">
      <c r="A21" s="295" t="s">
        <v>1</v>
      </c>
      <c r="B21" s="295"/>
      <c r="C21" s="295"/>
      <c r="D21" s="295"/>
      <c r="E21" s="295"/>
      <c r="F21" s="295"/>
    </row>
    <row r="22" ht="15">
      <c r="E22" s="248" t="s">
        <v>822</v>
      </c>
    </row>
    <row r="23" spans="1:6" ht="14.25">
      <c r="A23" s="316"/>
      <c r="B23" s="318" t="s">
        <v>823</v>
      </c>
      <c r="C23" s="318" t="s">
        <v>824</v>
      </c>
      <c r="D23" s="318" t="s">
        <v>825</v>
      </c>
      <c r="E23" s="318" t="s">
        <v>826</v>
      </c>
      <c r="F23" s="318" t="s">
        <v>431</v>
      </c>
    </row>
    <row r="24" spans="1:6" ht="14.25">
      <c r="A24" s="317"/>
      <c r="B24" s="319" t="s">
        <v>827</v>
      </c>
      <c r="C24" s="319"/>
      <c r="D24" s="319"/>
      <c r="E24" s="319" t="s">
        <v>828</v>
      </c>
      <c r="F24" s="319"/>
    </row>
    <row r="25" spans="1:6" ht="16.5">
      <c r="A25" s="249" t="s">
        <v>829</v>
      </c>
      <c r="B25" s="250"/>
      <c r="C25" s="250"/>
      <c r="D25" s="250"/>
      <c r="E25" s="250"/>
      <c r="F25" s="250"/>
    </row>
    <row r="26" spans="1:6" ht="15">
      <c r="A26" s="253" t="s">
        <v>830</v>
      </c>
      <c r="B26" s="201">
        <v>141216592414</v>
      </c>
      <c r="C26" s="201">
        <v>101787851341</v>
      </c>
      <c r="D26" s="201">
        <v>3878210371</v>
      </c>
      <c r="E26" s="201">
        <v>571148436</v>
      </c>
      <c r="F26" s="201">
        <f>SUM(B26:E26)</f>
        <v>247453802562</v>
      </c>
    </row>
    <row r="27" spans="1:6" ht="15">
      <c r="A27" s="254" t="s">
        <v>831</v>
      </c>
      <c r="B27" s="138">
        <v>42240431321</v>
      </c>
      <c r="C27" s="183"/>
      <c r="D27" s="183"/>
      <c r="E27" s="183"/>
      <c r="F27" s="201">
        <f>SUM(B27:E27)</f>
        <v>42240431321</v>
      </c>
    </row>
    <row r="28" spans="1:6" ht="15.75">
      <c r="A28" s="255" t="s">
        <v>832</v>
      </c>
      <c r="B28" s="143">
        <f>SUM(B26:B27)</f>
        <v>183457023735</v>
      </c>
      <c r="C28" s="143">
        <f>SUM(C26:C27)</f>
        <v>101787851341</v>
      </c>
      <c r="D28" s="143">
        <f>SUM(D26:D27)</f>
        <v>3878210371</v>
      </c>
      <c r="E28" s="143">
        <f>SUM(E26:E27)</f>
        <v>571148436</v>
      </c>
      <c r="F28" s="143">
        <f>SUM(F26:F27)</f>
        <v>289694233883</v>
      </c>
    </row>
    <row r="29" spans="1:6" ht="16.5">
      <c r="A29" s="256" t="s">
        <v>833</v>
      </c>
      <c r="B29" s="201"/>
      <c r="C29" s="201"/>
      <c r="D29" s="201"/>
      <c r="E29" s="201"/>
      <c r="F29" s="201">
        <f>SUM(B29:E29)</f>
        <v>0</v>
      </c>
    </row>
    <row r="30" spans="1:6" ht="15">
      <c r="A30" s="171" t="s">
        <v>834</v>
      </c>
      <c r="B30" s="103">
        <v>462167903</v>
      </c>
      <c r="C30" s="257">
        <v>-910129628</v>
      </c>
      <c r="D30" s="257">
        <v>1218309931</v>
      </c>
      <c r="E30" s="257">
        <v>143723805</v>
      </c>
      <c r="F30" s="103">
        <f>SUM(B30:E30)</f>
        <v>914072011</v>
      </c>
    </row>
    <row r="31" spans="1:6" ht="15">
      <c r="A31" s="171" t="s">
        <v>835</v>
      </c>
      <c r="B31" s="103"/>
      <c r="C31" s="103"/>
      <c r="D31" s="100"/>
      <c r="E31" s="100"/>
      <c r="F31" s="103">
        <v>27123177</v>
      </c>
    </row>
    <row r="32" spans="1:6" ht="15">
      <c r="A32" s="171" t="s">
        <v>836</v>
      </c>
      <c r="B32" s="103"/>
      <c r="C32" s="103"/>
      <c r="D32" s="103"/>
      <c r="E32" s="103"/>
      <c r="F32" s="103">
        <f>434000000-626823184+600270507-836528945</f>
        <v>-429081622</v>
      </c>
    </row>
    <row r="33" spans="1:6" ht="15">
      <c r="A33" s="171" t="s">
        <v>837</v>
      </c>
      <c r="B33" s="103"/>
      <c r="C33" s="103"/>
      <c r="D33" s="103"/>
      <c r="E33" s="103"/>
      <c r="F33" s="103">
        <v>-541337975</v>
      </c>
    </row>
    <row r="34" spans="1:6" ht="15.75">
      <c r="A34" s="255" t="s">
        <v>838</v>
      </c>
      <c r="B34" s="143">
        <f>SUM(B32:B33)</f>
        <v>0</v>
      </c>
      <c r="C34" s="143">
        <f>SUM(C32:C33)</f>
        <v>0</v>
      </c>
      <c r="D34" s="143">
        <f>SUM(D32:D33)</f>
        <v>0</v>
      </c>
      <c r="E34" s="143">
        <f>SUM(E32:E33)</f>
        <v>0</v>
      </c>
      <c r="F34" s="143">
        <f>+F30+F31+F32+F33</f>
        <v>-29224409</v>
      </c>
    </row>
    <row r="40" spans="1:6" ht="19.5">
      <c r="A40" s="295" t="s">
        <v>2</v>
      </c>
      <c r="B40" s="295"/>
      <c r="C40" s="295"/>
      <c r="D40" s="295"/>
      <c r="E40" s="295"/>
      <c r="F40" s="295"/>
    </row>
    <row r="41" ht="15">
      <c r="E41" s="248" t="s">
        <v>822</v>
      </c>
    </row>
    <row r="42" spans="1:6" ht="14.25">
      <c r="A42" s="316"/>
      <c r="B42" s="318" t="s">
        <v>823</v>
      </c>
      <c r="C42" s="318" t="s">
        <v>824</v>
      </c>
      <c r="D42" s="318" t="s">
        <v>825</v>
      </c>
      <c r="E42" s="318" t="s">
        <v>826</v>
      </c>
      <c r="F42" s="318" t="s">
        <v>431</v>
      </c>
    </row>
    <row r="43" spans="1:6" ht="14.25">
      <c r="A43" s="317"/>
      <c r="B43" s="319" t="s">
        <v>827</v>
      </c>
      <c r="C43" s="319"/>
      <c r="D43" s="319"/>
      <c r="E43" s="319" t="s">
        <v>828</v>
      </c>
      <c r="F43" s="319"/>
    </row>
    <row r="44" spans="1:17" s="252" customFormat="1" ht="16.5" customHeight="1">
      <c r="A44" s="249" t="s">
        <v>839</v>
      </c>
      <c r="B44" s="250"/>
      <c r="C44" s="250"/>
      <c r="D44" s="250"/>
      <c r="E44" s="250"/>
      <c r="F44" s="25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</row>
    <row r="45" spans="1:17" ht="16.5" customHeight="1">
      <c r="A45" s="253" t="s">
        <v>840</v>
      </c>
      <c r="B45" s="201">
        <v>4977516173</v>
      </c>
      <c r="C45" s="201">
        <v>40812846844</v>
      </c>
      <c r="D45" s="201"/>
      <c r="E45" s="201">
        <v>2421337966</v>
      </c>
      <c r="F45" s="201">
        <f>SUM(B45:E45)</f>
        <v>48211700983</v>
      </c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6.5" customHeight="1">
      <c r="A46" s="171" t="s">
        <v>841</v>
      </c>
      <c r="B46" s="103">
        <v>77197951</v>
      </c>
      <c r="C46" s="103">
        <v>778138735</v>
      </c>
      <c r="D46" s="103"/>
      <c r="E46" s="103"/>
      <c r="F46" s="103">
        <f>SUM(B46:E46)</f>
        <v>855336686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47" spans="1:17" ht="16.5" customHeight="1">
      <c r="A47" s="171" t="s">
        <v>842</v>
      </c>
      <c r="B47" s="103">
        <v>4211709848</v>
      </c>
      <c r="C47" s="103">
        <v>10039824407</v>
      </c>
      <c r="D47" s="103">
        <v>4661534090</v>
      </c>
      <c r="E47" s="103">
        <v>132585079</v>
      </c>
      <c r="F47" s="103">
        <f>SUM(B47:E47)</f>
        <v>19045653424</v>
      </c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1:17" ht="16.5" customHeight="1">
      <c r="A48" s="171" t="s">
        <v>316</v>
      </c>
      <c r="B48" s="103">
        <v>2108998966</v>
      </c>
      <c r="C48" s="103">
        <v>1246337585</v>
      </c>
      <c r="D48" s="103">
        <v>7933791865</v>
      </c>
      <c r="E48" s="103">
        <v>0</v>
      </c>
      <c r="F48" s="103">
        <f>SUM(B48:E48)</f>
        <v>11289128416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1:17" ht="16.5" customHeight="1">
      <c r="A49" s="258" t="s">
        <v>843</v>
      </c>
      <c r="B49" s="161"/>
      <c r="C49" s="161"/>
      <c r="D49" s="161"/>
      <c r="E49" s="161"/>
      <c r="F49" s="161">
        <f>+F50-F45-F46-F47-F48</f>
        <v>33005426577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</row>
    <row r="50" spans="1:17" ht="16.5" customHeight="1">
      <c r="A50" s="255" t="s">
        <v>844</v>
      </c>
      <c r="B50" s="143"/>
      <c r="C50" s="143"/>
      <c r="D50" s="143"/>
      <c r="E50" s="143"/>
      <c r="F50" s="143">
        <v>112407246086</v>
      </c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</row>
    <row r="51" spans="1:17" ht="16.5" customHeight="1">
      <c r="A51" s="256" t="s">
        <v>845</v>
      </c>
      <c r="B51" s="201"/>
      <c r="C51" s="201"/>
      <c r="D51" s="201"/>
      <c r="E51" s="201"/>
      <c r="F51" s="201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</row>
    <row r="52" spans="1:17" ht="16.5" customHeight="1">
      <c r="A52" s="171" t="s">
        <v>846</v>
      </c>
      <c r="B52" s="103">
        <v>6608160633</v>
      </c>
      <c r="C52" s="257">
        <v>3402429375</v>
      </c>
      <c r="D52" s="257">
        <v>11045005710</v>
      </c>
      <c r="E52" s="257">
        <v>0</v>
      </c>
      <c r="F52" s="103">
        <f>SUM(B52:E52)</f>
        <v>21055595718</v>
      </c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</row>
    <row r="53" spans="1:17" ht="16.5" customHeight="1">
      <c r="A53" s="171" t="s">
        <v>847</v>
      </c>
      <c r="B53" s="103">
        <v>6500000000</v>
      </c>
      <c r="C53" s="103"/>
      <c r="D53" s="100"/>
      <c r="E53" s="100"/>
      <c r="F53" s="103">
        <f>SUM(B53:E53)</f>
        <v>6500000000</v>
      </c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</row>
    <row r="54" spans="1:17" ht="16.5" customHeight="1">
      <c r="A54" s="171" t="s">
        <v>848</v>
      </c>
      <c r="B54" s="103"/>
      <c r="C54" s="103"/>
      <c r="D54" s="103"/>
      <c r="E54" s="103"/>
      <c r="F54" s="103">
        <f>+F55-F52-F53</f>
        <v>3788315395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</row>
    <row r="55" spans="1:16" ht="16.5" customHeight="1">
      <c r="A55" s="255" t="s">
        <v>3</v>
      </c>
      <c r="B55" s="143">
        <f>SUM(B52:B54)</f>
        <v>13108160633</v>
      </c>
      <c r="C55" s="143">
        <f>SUM(C52:C54)</f>
        <v>3402429375</v>
      </c>
      <c r="D55" s="143">
        <f>SUM(D52:D54)</f>
        <v>11045005710</v>
      </c>
      <c r="E55" s="143">
        <f>SUM(E52:E54)</f>
        <v>0</v>
      </c>
      <c r="F55" s="143">
        <v>31343911113</v>
      </c>
      <c r="G55" s="187"/>
      <c r="H55" s="187"/>
      <c r="I55" s="187"/>
      <c r="J55" s="187"/>
      <c r="K55" s="187"/>
      <c r="L55" s="187"/>
      <c r="M55" s="187"/>
      <c r="N55" s="187"/>
      <c r="O55" s="187"/>
      <c r="P55" s="187"/>
    </row>
    <row r="57" spans="1:6" ht="19.5">
      <c r="A57" s="295" t="s">
        <v>4</v>
      </c>
      <c r="B57" s="295"/>
      <c r="C57" s="295"/>
      <c r="D57" s="295"/>
      <c r="E57" s="295"/>
      <c r="F57" s="295"/>
    </row>
    <row r="58" ht="15">
      <c r="E58" s="248" t="s">
        <v>822</v>
      </c>
    </row>
    <row r="59" spans="1:6" ht="14.25">
      <c r="A59" s="316"/>
      <c r="B59" s="318" t="s">
        <v>823</v>
      </c>
      <c r="C59" s="318" t="s">
        <v>824</v>
      </c>
      <c r="D59" s="318" t="s">
        <v>825</v>
      </c>
      <c r="E59" s="318" t="s">
        <v>826</v>
      </c>
      <c r="F59" s="318" t="s">
        <v>431</v>
      </c>
    </row>
    <row r="60" spans="1:6" ht="14.25">
      <c r="A60" s="317"/>
      <c r="B60" s="319" t="s">
        <v>827</v>
      </c>
      <c r="C60" s="319"/>
      <c r="D60" s="319"/>
      <c r="E60" s="319" t="s">
        <v>828</v>
      </c>
      <c r="F60" s="319"/>
    </row>
    <row r="61" spans="1:6" ht="16.5">
      <c r="A61" s="249" t="s">
        <v>839</v>
      </c>
      <c r="B61" s="250"/>
      <c r="C61" s="250"/>
      <c r="D61" s="250"/>
      <c r="E61" s="250"/>
      <c r="F61" s="250"/>
    </row>
    <row r="62" spans="1:6" ht="15">
      <c r="A62" s="253" t="s">
        <v>840</v>
      </c>
      <c r="B62" s="201">
        <v>4523649304</v>
      </c>
      <c r="C62" s="201">
        <v>40531483982</v>
      </c>
      <c r="D62" s="201"/>
      <c r="E62" s="201">
        <v>2153063805</v>
      </c>
      <c r="F62" s="201">
        <v>47208197091</v>
      </c>
    </row>
    <row r="63" spans="1:6" ht="15">
      <c r="A63" s="171" t="s">
        <v>841</v>
      </c>
      <c r="B63" s="103">
        <v>0</v>
      </c>
      <c r="C63" s="103">
        <v>818746520</v>
      </c>
      <c r="D63" s="103"/>
      <c r="E63" s="103"/>
      <c r="F63" s="201">
        <v>818746520</v>
      </c>
    </row>
    <row r="64" spans="1:6" ht="15">
      <c r="A64" s="171" t="s">
        <v>842</v>
      </c>
      <c r="B64" s="103">
        <v>4400659424</v>
      </c>
      <c r="C64" s="103">
        <v>13560008698</v>
      </c>
      <c r="D64" s="103">
        <v>4638534090</v>
      </c>
      <c r="E64" s="103">
        <v>179308709</v>
      </c>
      <c r="F64" s="201">
        <v>22778510921</v>
      </c>
    </row>
    <row r="65" spans="1:6" ht="15">
      <c r="A65" s="171" t="s">
        <v>316</v>
      </c>
      <c r="B65" s="103">
        <v>2534226838</v>
      </c>
      <c r="C65" s="103">
        <v>1592109808</v>
      </c>
      <c r="D65" s="103">
        <v>7453474534</v>
      </c>
      <c r="E65" s="103">
        <v>0</v>
      </c>
      <c r="F65" s="201">
        <v>11579811180</v>
      </c>
    </row>
    <row r="66" spans="1:6" ht="15">
      <c r="A66" s="258" t="s">
        <v>843</v>
      </c>
      <c r="B66" s="161"/>
      <c r="C66" s="161"/>
      <c r="D66" s="161"/>
      <c r="E66" s="161"/>
      <c r="F66" s="201">
        <f>+F67-F62-F63-F64-F65</f>
        <v>33186811601</v>
      </c>
    </row>
    <row r="67" spans="1:6" ht="15.75">
      <c r="A67" s="255" t="s">
        <v>844</v>
      </c>
      <c r="B67" s="143"/>
      <c r="C67" s="143"/>
      <c r="D67" s="143"/>
      <c r="E67" s="143"/>
      <c r="F67" s="143">
        <v>115572077313</v>
      </c>
    </row>
    <row r="68" spans="1:6" ht="16.5">
      <c r="A68" s="256" t="s">
        <v>845</v>
      </c>
      <c r="B68" s="201"/>
      <c r="C68" s="201"/>
      <c r="D68" s="201"/>
      <c r="E68" s="201"/>
      <c r="F68" s="201"/>
    </row>
    <row r="69" spans="1:6" ht="15">
      <c r="A69" s="171" t="s">
        <v>846</v>
      </c>
      <c r="B69" s="103">
        <v>12721439923</v>
      </c>
      <c r="C69" s="103">
        <v>2402915473</v>
      </c>
      <c r="D69" s="103">
        <v>12504524440</v>
      </c>
      <c r="E69" s="103">
        <v>0</v>
      </c>
      <c r="F69" s="103">
        <f>SUM(B69:E69)</f>
        <v>27628879836</v>
      </c>
    </row>
    <row r="70" spans="1:6" ht="15">
      <c r="A70" s="171" t="s">
        <v>847</v>
      </c>
      <c r="B70" s="103">
        <v>3000000000</v>
      </c>
      <c r="C70" s="103"/>
      <c r="D70" s="103"/>
      <c r="E70" s="100"/>
      <c r="F70" s="103">
        <f>SUM(B70:E70)</f>
        <v>3000000000</v>
      </c>
    </row>
    <row r="71" spans="1:6" ht="15">
      <c r="A71" s="171" t="s">
        <v>848</v>
      </c>
      <c r="B71" s="103"/>
      <c r="C71" s="103"/>
      <c r="D71" s="103"/>
      <c r="E71" s="103"/>
      <c r="F71" s="103">
        <f>+F72-F69-F70</f>
        <v>3909086913</v>
      </c>
    </row>
    <row r="72" spans="1:6" ht="15.75">
      <c r="A72" s="255" t="s">
        <v>3</v>
      </c>
      <c r="B72" s="143"/>
      <c r="C72" s="143"/>
      <c r="D72" s="143"/>
      <c r="E72" s="143"/>
      <c r="F72" s="143">
        <v>34537966749</v>
      </c>
    </row>
    <row r="678" ht="14.25">
      <c r="C678" t="s">
        <v>220</v>
      </c>
    </row>
    <row r="686" ht="14.25">
      <c r="C686" t="s">
        <v>220</v>
      </c>
    </row>
    <row r="692" ht="14.25">
      <c r="C692" t="s">
        <v>220</v>
      </c>
    </row>
    <row r="703" ht="14.25">
      <c r="C703" t="s">
        <v>220</v>
      </c>
    </row>
    <row r="710" ht="14.25">
      <c r="C710" t="s">
        <v>220</v>
      </c>
    </row>
    <row r="715" ht="14.25">
      <c r="C715" t="s">
        <v>220</v>
      </c>
    </row>
    <row r="724" ht="14.25">
      <c r="C724" t="s">
        <v>220</v>
      </c>
    </row>
    <row r="731" ht="14.25">
      <c r="C731" t="s">
        <v>220</v>
      </c>
    </row>
    <row r="739" ht="14.25">
      <c r="C739" t="s">
        <v>220</v>
      </c>
    </row>
    <row r="743" ht="14.25">
      <c r="C743" t="s">
        <v>220</v>
      </c>
    </row>
    <row r="754" ht="14.25">
      <c r="C754" t="s">
        <v>220</v>
      </c>
    </row>
    <row r="760" ht="14.25">
      <c r="C760" t="s">
        <v>220</v>
      </c>
    </row>
    <row r="770" ht="14.25">
      <c r="C770" t="s">
        <v>220</v>
      </c>
    </row>
    <row r="775" ht="14.25">
      <c r="C775" t="s">
        <v>220</v>
      </c>
    </row>
    <row r="784" ht="14.25">
      <c r="C784" t="s">
        <v>220</v>
      </c>
    </row>
    <row r="792" ht="14.25">
      <c r="C792" t="s">
        <v>220</v>
      </c>
    </row>
    <row r="798" ht="14.25">
      <c r="C798" t="s">
        <v>220</v>
      </c>
    </row>
    <row r="819" ht="14.25">
      <c r="C819" t="s">
        <v>220</v>
      </c>
    </row>
    <row r="839" ht="14.25">
      <c r="C839" t="s">
        <v>220</v>
      </c>
    </row>
    <row r="843" ht="14.25">
      <c r="C843" t="s">
        <v>220</v>
      </c>
    </row>
  </sheetData>
  <sheetProtection/>
  <mergeCells count="28">
    <mergeCell ref="A57:F57"/>
    <mergeCell ref="A59:A60"/>
    <mergeCell ref="B59:B60"/>
    <mergeCell ref="C59:C60"/>
    <mergeCell ref="D59:D60"/>
    <mergeCell ref="E59:E60"/>
    <mergeCell ref="F59:F60"/>
    <mergeCell ref="A40:F40"/>
    <mergeCell ref="A42:A43"/>
    <mergeCell ref="B42:B43"/>
    <mergeCell ref="C42:C43"/>
    <mergeCell ref="D42:D43"/>
    <mergeCell ref="E42:E43"/>
    <mergeCell ref="F42:F43"/>
    <mergeCell ref="A21:F21"/>
    <mergeCell ref="A23:A24"/>
    <mergeCell ref="B23:B24"/>
    <mergeCell ref="C23:C24"/>
    <mergeCell ref="D23:D24"/>
    <mergeCell ref="E23:E24"/>
    <mergeCell ref="F23:F24"/>
    <mergeCell ref="A5:F5"/>
    <mergeCell ref="A7:A8"/>
    <mergeCell ref="B7:B8"/>
    <mergeCell ref="C7:C8"/>
    <mergeCell ref="D7:D8"/>
    <mergeCell ref="E7:E8"/>
    <mergeCell ref="F7:F8"/>
  </mergeCells>
  <printOptions/>
  <pageMargins left="1.2598425196850394" right="0" top="0.7086614173228347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1"/>
  <sheetViews>
    <sheetView zoomScalePageLayoutView="0" workbookViewId="0" topLeftCell="A4">
      <selection activeCell="A7" sqref="A7:G7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8">
      <c r="A1" s="37"/>
      <c r="B1" s="37"/>
      <c r="C1" s="37"/>
      <c r="D1" s="75"/>
      <c r="E1" s="75"/>
      <c r="F1" s="75"/>
      <c r="G1" s="75"/>
    </row>
    <row r="2" spans="1:7" ht="18">
      <c r="A2" s="37"/>
      <c r="B2" s="37"/>
      <c r="C2" s="37"/>
      <c r="D2" s="75"/>
      <c r="E2" s="75"/>
      <c r="F2" s="75"/>
      <c r="G2" s="75"/>
    </row>
    <row r="3" spans="1:7" ht="15">
      <c r="A3" s="45" t="s">
        <v>10</v>
      </c>
      <c r="B3" s="46"/>
      <c r="C3" s="46"/>
      <c r="E3" s="270" t="s">
        <v>282</v>
      </c>
      <c r="F3" s="270"/>
      <c r="G3" s="270"/>
    </row>
    <row r="4" spans="1:7" ht="15" customHeight="1">
      <c r="A4" s="45"/>
      <c r="B4" s="46"/>
      <c r="C4" s="46"/>
      <c r="E4" s="271" t="s">
        <v>283</v>
      </c>
      <c r="F4" s="271"/>
      <c r="G4" s="271"/>
    </row>
    <row r="5" spans="1:7" ht="15">
      <c r="A5" s="45"/>
      <c r="B5" s="46"/>
      <c r="C5" s="46"/>
      <c r="E5" s="271" t="s">
        <v>284</v>
      </c>
      <c r="F5" s="271"/>
      <c r="G5" s="271"/>
    </row>
    <row r="6" spans="1:7" ht="21.75">
      <c r="A6" s="272" t="s">
        <v>221</v>
      </c>
      <c r="B6" s="272"/>
      <c r="C6" s="272"/>
      <c r="D6" s="272"/>
      <c r="E6" s="272"/>
      <c r="F6" s="272"/>
      <c r="G6" s="272"/>
    </row>
    <row r="7" spans="1:14" ht="15" customHeight="1">
      <c r="A7" s="273" t="s">
        <v>217</v>
      </c>
      <c r="B7" s="273"/>
      <c r="C7" s="273"/>
      <c r="D7" s="273"/>
      <c r="E7" s="273"/>
      <c r="F7" s="273"/>
      <c r="G7" s="273"/>
      <c r="I7" s="77"/>
      <c r="J7" s="77"/>
      <c r="K7" s="77"/>
      <c r="L7" s="77"/>
      <c r="M7" s="77"/>
      <c r="N7" s="77"/>
    </row>
    <row r="8" spans="1:8" ht="18">
      <c r="A8" s="50"/>
      <c r="B8" s="46"/>
      <c r="C8" s="46"/>
      <c r="F8" s="51" t="s">
        <v>281</v>
      </c>
      <c r="G8" s="52"/>
      <c r="H8" s="77"/>
    </row>
    <row r="9" spans="1:7" ht="13.5" customHeight="1">
      <c r="A9" s="274" t="s">
        <v>222</v>
      </c>
      <c r="B9" s="274" t="s">
        <v>223</v>
      </c>
      <c r="C9" s="274" t="s">
        <v>17</v>
      </c>
      <c r="D9" s="276" t="s">
        <v>285</v>
      </c>
      <c r="E9" s="277"/>
      <c r="F9" s="278" t="s">
        <v>224</v>
      </c>
      <c r="G9" s="279"/>
    </row>
    <row r="10" spans="1:7" ht="14.25">
      <c r="A10" s="275"/>
      <c r="B10" s="275"/>
      <c r="C10" s="275"/>
      <c r="D10" s="53" t="s">
        <v>225</v>
      </c>
      <c r="E10" s="53" t="s">
        <v>226</v>
      </c>
      <c r="F10" s="53" t="s">
        <v>225</v>
      </c>
      <c r="G10" s="53" t="s">
        <v>226</v>
      </c>
    </row>
    <row r="11" spans="1:7" ht="11.2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</row>
    <row r="12" spans="1:7" ht="14.25" customHeight="1">
      <c r="A12" s="55" t="s">
        <v>227</v>
      </c>
      <c r="B12" s="56" t="s">
        <v>228</v>
      </c>
      <c r="C12" s="57" t="s">
        <v>229</v>
      </c>
      <c r="D12" s="58">
        <v>99683408013</v>
      </c>
      <c r="E12" s="58">
        <v>68379776796</v>
      </c>
      <c r="F12" s="58">
        <v>289694233883</v>
      </c>
      <c r="G12" s="58">
        <v>257532553638</v>
      </c>
    </row>
    <row r="13" spans="1:8" ht="14.25" customHeight="1">
      <c r="A13" s="59" t="s">
        <v>230</v>
      </c>
      <c r="B13" s="60" t="s">
        <v>231</v>
      </c>
      <c r="C13" s="61" t="s">
        <v>232</v>
      </c>
      <c r="D13" s="62">
        <v>0</v>
      </c>
      <c r="E13" s="62">
        <v>0</v>
      </c>
      <c r="F13" s="62">
        <v>0</v>
      </c>
      <c r="G13" s="62">
        <v>0</v>
      </c>
      <c r="H13" s="63"/>
    </row>
    <row r="14" spans="1:7" ht="14.25" customHeight="1">
      <c r="A14" s="59" t="s">
        <v>233</v>
      </c>
      <c r="B14" s="60" t="s">
        <v>234</v>
      </c>
      <c r="C14" s="61" t="s">
        <v>235</v>
      </c>
      <c r="D14" s="62">
        <f>+D12-D13</f>
        <v>99683408013</v>
      </c>
      <c r="E14" s="62">
        <f>+E12-E13</f>
        <v>68379776796</v>
      </c>
      <c r="F14" s="62">
        <v>289694233883</v>
      </c>
      <c r="G14" s="62">
        <v>257532553638</v>
      </c>
    </row>
    <row r="15" spans="1:8" ht="14.25" customHeight="1">
      <c r="A15" s="59" t="s">
        <v>236</v>
      </c>
      <c r="B15" s="60" t="s">
        <v>237</v>
      </c>
      <c r="C15" s="61" t="s">
        <v>238</v>
      </c>
      <c r="D15" s="62">
        <v>90888401961</v>
      </c>
      <c r="E15" s="62">
        <v>64757826885</v>
      </c>
      <c r="F15" s="62">
        <v>277810304834</v>
      </c>
      <c r="G15" s="62">
        <v>248277975246</v>
      </c>
      <c r="H15" s="63"/>
    </row>
    <row r="16" spans="1:8" ht="14.25" customHeight="1">
      <c r="A16" s="59" t="s">
        <v>239</v>
      </c>
      <c r="B16" s="60" t="s">
        <v>240</v>
      </c>
      <c r="C16" s="61" t="s">
        <v>134</v>
      </c>
      <c r="D16" s="62">
        <f>+D14-D15</f>
        <v>8795006052</v>
      </c>
      <c r="E16" s="62">
        <f>+E14-E15</f>
        <v>3621949911</v>
      </c>
      <c r="F16" s="62">
        <v>11883929049</v>
      </c>
      <c r="G16" s="62">
        <v>9254578392</v>
      </c>
      <c r="H16" s="63"/>
    </row>
    <row r="17" spans="1:8" ht="14.25" customHeight="1">
      <c r="A17" s="59" t="s">
        <v>241</v>
      </c>
      <c r="B17" s="60" t="s">
        <v>242</v>
      </c>
      <c r="C17" s="61" t="s">
        <v>243</v>
      </c>
      <c r="D17" s="62">
        <v>226448895</v>
      </c>
      <c r="E17" s="62">
        <v>5706072</v>
      </c>
      <c r="F17" s="62">
        <v>461123177</v>
      </c>
      <c r="G17" s="62">
        <v>854958781</v>
      </c>
      <c r="H17" s="63"/>
    </row>
    <row r="18" spans="1:8" ht="14.25" customHeight="1">
      <c r="A18" s="59" t="s">
        <v>244</v>
      </c>
      <c r="B18" s="60" t="s">
        <v>245</v>
      </c>
      <c r="C18" s="61" t="s">
        <v>246</v>
      </c>
      <c r="D18" s="62">
        <v>58979191</v>
      </c>
      <c r="E18" s="62">
        <v>237562495</v>
      </c>
      <c r="F18" s="62">
        <v>626823184</v>
      </c>
      <c r="G18" s="62">
        <v>1174769975</v>
      </c>
      <c r="H18" s="63"/>
    </row>
    <row r="19" spans="1:8" ht="14.25" customHeight="1">
      <c r="A19" s="64" t="s">
        <v>247</v>
      </c>
      <c r="B19" s="60" t="s">
        <v>248</v>
      </c>
      <c r="C19" s="61" t="s">
        <v>134</v>
      </c>
      <c r="D19" s="65">
        <v>87777777</v>
      </c>
      <c r="E19" s="65">
        <v>237562495</v>
      </c>
      <c r="F19" s="65">
        <v>461201388</v>
      </c>
      <c r="G19" s="65">
        <v>1420891985</v>
      </c>
      <c r="H19" s="63"/>
    </row>
    <row r="20" spans="1:8" ht="14.25" customHeight="1">
      <c r="A20" s="59" t="s">
        <v>249</v>
      </c>
      <c r="B20" s="60" t="s">
        <v>250</v>
      </c>
      <c r="C20" s="61" t="s">
        <v>134</v>
      </c>
      <c r="D20" s="62">
        <v>930773284</v>
      </c>
      <c r="E20" s="62">
        <v>925524691</v>
      </c>
      <c r="F20" s="62">
        <v>2884740485</v>
      </c>
      <c r="G20" s="62">
        <v>2797805947</v>
      </c>
      <c r="H20" s="63"/>
    </row>
    <row r="21" spans="1:8" ht="14.25" customHeight="1">
      <c r="A21" s="59" t="s">
        <v>251</v>
      </c>
      <c r="B21" s="60" t="s">
        <v>252</v>
      </c>
      <c r="C21" s="61" t="s">
        <v>134</v>
      </c>
      <c r="D21" s="62">
        <v>2288059553</v>
      </c>
      <c r="E21" s="62">
        <v>1999764369</v>
      </c>
      <c r="F21" s="62">
        <v>8085116553</v>
      </c>
      <c r="G21" s="62">
        <v>8366162211</v>
      </c>
      <c r="H21" s="63"/>
    </row>
    <row r="22" spans="1:8" ht="14.25" customHeight="1">
      <c r="A22" s="59" t="s">
        <v>253</v>
      </c>
      <c r="B22" s="60" t="s">
        <v>254</v>
      </c>
      <c r="C22" s="61" t="s">
        <v>134</v>
      </c>
      <c r="D22" s="62">
        <f>+D16+D17-D18-D20-D21</f>
        <v>5743642919</v>
      </c>
      <c r="E22" s="62">
        <f>+E16+E17-E18-E20-E21</f>
        <v>464804428</v>
      </c>
      <c r="F22" s="62">
        <f>+F16+F17-F18-F20-F21</f>
        <v>748372004</v>
      </c>
      <c r="G22" s="62">
        <f>+G16+G17-G18-G20-G21</f>
        <v>-2229200960</v>
      </c>
      <c r="H22" s="63"/>
    </row>
    <row r="23" spans="1:8" ht="14.25" customHeight="1">
      <c r="A23" s="59" t="s">
        <v>255</v>
      </c>
      <c r="B23" s="60" t="s">
        <v>256</v>
      </c>
      <c r="C23" s="61" t="s">
        <v>134</v>
      </c>
      <c r="D23" s="62">
        <v>500000000</v>
      </c>
      <c r="E23" s="62">
        <v>402413886</v>
      </c>
      <c r="F23" s="62">
        <v>600270507</v>
      </c>
      <c r="G23" s="62">
        <v>648609418</v>
      </c>
      <c r="H23" s="63"/>
    </row>
    <row r="24" spans="1:8" ht="14.25" customHeight="1">
      <c r="A24" s="59" t="s">
        <v>257</v>
      </c>
      <c r="B24" s="60" t="s">
        <v>258</v>
      </c>
      <c r="C24" s="61" t="s">
        <v>134</v>
      </c>
      <c r="D24" s="62">
        <v>402129242</v>
      </c>
      <c r="E24" s="62">
        <v>94701800</v>
      </c>
      <c r="F24" s="62">
        <v>836528945</v>
      </c>
      <c r="G24" s="62">
        <v>332205300</v>
      </c>
      <c r="H24" s="63"/>
    </row>
    <row r="25" spans="1:8" ht="14.25" customHeight="1">
      <c r="A25" s="59" t="s">
        <v>259</v>
      </c>
      <c r="B25" s="60" t="s">
        <v>260</v>
      </c>
      <c r="C25" s="61" t="s">
        <v>134</v>
      </c>
      <c r="D25" s="62">
        <f>+D23-D24</f>
        <v>97870758</v>
      </c>
      <c r="E25" s="62">
        <f>+E23-E24</f>
        <v>307712086</v>
      </c>
      <c r="F25" s="62">
        <f>+F23-F24</f>
        <v>-236258438</v>
      </c>
      <c r="G25" s="62">
        <f>+G23-G24</f>
        <v>316404118</v>
      </c>
      <c r="H25" s="63"/>
    </row>
    <row r="26" spans="1:8" ht="14.25" customHeight="1">
      <c r="A26" s="59" t="s">
        <v>261</v>
      </c>
      <c r="B26" s="66" t="s">
        <v>262</v>
      </c>
      <c r="C26" s="61"/>
      <c r="D26" s="62"/>
      <c r="E26" s="62"/>
      <c r="F26" s="62"/>
      <c r="G26" s="62">
        <v>0</v>
      </c>
      <c r="H26" s="63"/>
    </row>
    <row r="27" spans="1:8" ht="14.25" customHeight="1">
      <c r="A27" s="59" t="s">
        <v>263</v>
      </c>
      <c r="B27" s="60" t="s">
        <v>264</v>
      </c>
      <c r="C27" s="61" t="s">
        <v>134</v>
      </c>
      <c r="D27" s="62">
        <f>+D22+D25</f>
        <v>5841513677</v>
      </c>
      <c r="E27" s="62">
        <f>+E22+E25</f>
        <v>772516514</v>
      </c>
      <c r="F27" s="62">
        <f>+F22+F25</f>
        <v>512113566</v>
      </c>
      <c r="G27" s="62">
        <f>+G22+G25</f>
        <v>-1912796842</v>
      </c>
      <c r="H27" s="63"/>
    </row>
    <row r="28" spans="1:8" ht="14.25" customHeight="1">
      <c r="A28" s="59" t="s">
        <v>265</v>
      </c>
      <c r="B28" s="60" t="s">
        <v>266</v>
      </c>
      <c r="C28" s="61" t="s">
        <v>267</v>
      </c>
      <c r="D28" s="62">
        <v>541337975</v>
      </c>
      <c r="E28" s="62"/>
      <c r="F28" s="62">
        <v>541337975</v>
      </c>
      <c r="G28" s="62">
        <v>0</v>
      </c>
      <c r="H28" s="63"/>
    </row>
    <row r="29" spans="1:8" ht="14.25" customHeight="1">
      <c r="A29" s="59" t="s">
        <v>268</v>
      </c>
      <c r="B29" s="60" t="s">
        <v>269</v>
      </c>
      <c r="C29" s="61" t="s">
        <v>270</v>
      </c>
      <c r="D29" s="62"/>
      <c r="E29" s="62"/>
      <c r="F29" s="62">
        <v>0</v>
      </c>
      <c r="G29" s="62">
        <v>0</v>
      </c>
      <c r="H29" s="63"/>
    </row>
    <row r="30" spans="1:8" ht="14.25" customHeight="1">
      <c r="A30" s="59" t="s">
        <v>271</v>
      </c>
      <c r="B30" s="60" t="s">
        <v>272</v>
      </c>
      <c r="C30" s="67"/>
      <c r="D30" s="62">
        <f>+D27-D28-D29</f>
        <v>5300175702</v>
      </c>
      <c r="E30" s="62">
        <f>+E27-E28-E29</f>
        <v>772516514</v>
      </c>
      <c r="F30" s="62">
        <f>+F27-F28-F29</f>
        <v>-29224409</v>
      </c>
      <c r="G30" s="62">
        <f>+G27-G28-G29</f>
        <v>-1912796842</v>
      </c>
      <c r="H30" s="63"/>
    </row>
    <row r="31" spans="1:8" ht="14.25" customHeight="1">
      <c r="A31" s="68" t="s">
        <v>273</v>
      </c>
      <c r="B31" s="69" t="s">
        <v>274</v>
      </c>
      <c r="C31" s="70"/>
      <c r="D31" s="62"/>
      <c r="E31" s="62"/>
      <c r="F31" s="62"/>
      <c r="G31" s="62"/>
      <c r="H31" s="63"/>
    </row>
    <row r="32" spans="1:8" ht="14.25" customHeight="1">
      <c r="A32" s="68" t="s">
        <v>275</v>
      </c>
      <c r="B32" s="69" t="s">
        <v>276</v>
      </c>
      <c r="C32" s="70"/>
      <c r="D32" s="62">
        <f>+D30</f>
        <v>5300175702</v>
      </c>
      <c r="E32" s="62">
        <f>+E30</f>
        <v>772516514</v>
      </c>
      <c r="F32" s="62">
        <f>+F30</f>
        <v>-29224409</v>
      </c>
      <c r="G32" s="62">
        <f>+G30</f>
        <v>-1912796842</v>
      </c>
      <c r="H32" s="63"/>
    </row>
    <row r="33" spans="1:8" ht="14.25" customHeight="1">
      <c r="A33" s="71" t="s">
        <v>277</v>
      </c>
      <c r="B33" s="72" t="s">
        <v>278</v>
      </c>
      <c r="C33" s="73"/>
      <c r="D33" s="74">
        <f>+D30/5568000</f>
        <v>951.8993717672414</v>
      </c>
      <c r="E33" s="74">
        <f>+E30/5568000</f>
        <v>138.74219001436782</v>
      </c>
      <c r="F33" s="74">
        <f>+F30/5568000</f>
        <v>-5.248636673850575</v>
      </c>
      <c r="G33" s="74">
        <f>+G30/5568000</f>
        <v>-343.53391558908044</v>
      </c>
      <c r="H33" s="63"/>
    </row>
    <row r="34" ht="9.75" customHeight="1">
      <c r="H34" s="63"/>
    </row>
    <row r="35" spans="2:7" ht="15">
      <c r="B35" s="264" t="s">
        <v>8</v>
      </c>
      <c r="C35" s="264"/>
      <c r="D35" s="264"/>
      <c r="E35" s="264"/>
      <c r="F35" s="264"/>
      <c r="G35" s="264"/>
    </row>
    <row r="36" spans="1:7" ht="18">
      <c r="A36" s="265" t="s">
        <v>279</v>
      </c>
      <c r="B36" s="265"/>
      <c r="C36" s="265"/>
      <c r="D36" s="280" t="s">
        <v>280</v>
      </c>
      <c r="E36" s="280"/>
      <c r="F36" s="280"/>
      <c r="G36" s="280"/>
    </row>
    <row r="95" ht="14.25">
      <c r="D95">
        <v>6159461740</v>
      </c>
    </row>
    <row r="846" ht="14.25">
      <c r="C846" t="s">
        <v>220</v>
      </c>
    </row>
    <row r="854" ht="14.25">
      <c r="C854" t="s">
        <v>220</v>
      </c>
    </row>
    <row r="860" ht="14.25">
      <c r="C860" t="s">
        <v>220</v>
      </c>
    </row>
    <row r="871" ht="14.25">
      <c r="C871" t="s">
        <v>220</v>
      </c>
    </row>
    <row r="878" ht="14.25">
      <c r="C878" t="s">
        <v>220</v>
      </c>
    </row>
    <row r="883" ht="14.25">
      <c r="C883" t="s">
        <v>220</v>
      </c>
    </row>
    <row r="892" ht="14.25">
      <c r="C892" t="s">
        <v>220</v>
      </c>
    </row>
    <row r="899" ht="14.25">
      <c r="C899" t="s">
        <v>220</v>
      </c>
    </row>
    <row r="907" ht="14.25">
      <c r="C907" t="s">
        <v>220</v>
      </c>
    </row>
    <row r="911" ht="14.25">
      <c r="C911" t="s">
        <v>220</v>
      </c>
    </row>
    <row r="922" ht="14.25">
      <c r="C922" t="s">
        <v>220</v>
      </c>
    </row>
    <row r="928" ht="14.25">
      <c r="C928" t="s">
        <v>220</v>
      </c>
    </row>
    <row r="938" ht="14.25">
      <c r="C938" t="s">
        <v>220</v>
      </c>
    </row>
    <row r="943" ht="14.25">
      <c r="C943" t="s">
        <v>220</v>
      </c>
    </row>
    <row r="952" ht="14.25">
      <c r="C952" t="s">
        <v>220</v>
      </c>
    </row>
    <row r="960" ht="14.25">
      <c r="C960" t="s">
        <v>220</v>
      </c>
    </row>
    <row r="966" ht="14.25">
      <c r="C966" t="s">
        <v>220</v>
      </c>
    </row>
    <row r="987" ht="14.25">
      <c r="C987" t="s">
        <v>220</v>
      </c>
    </row>
    <row r="1007" ht="14.25">
      <c r="C1007" t="s">
        <v>220</v>
      </c>
    </row>
    <row r="1011" ht="14.25">
      <c r="C1011" t="s">
        <v>220</v>
      </c>
    </row>
  </sheetData>
  <sheetProtection/>
  <mergeCells count="13">
    <mergeCell ref="F9:G9"/>
    <mergeCell ref="A36:C36"/>
    <mergeCell ref="D36:G36"/>
    <mergeCell ref="E3:G3"/>
    <mergeCell ref="E4:G4"/>
    <mergeCell ref="E5:G5"/>
    <mergeCell ref="B35:G35"/>
    <mergeCell ref="A6:G6"/>
    <mergeCell ref="A7:G7"/>
    <mergeCell ref="B9:B10"/>
    <mergeCell ref="C9:C10"/>
    <mergeCell ref="A9:A10"/>
    <mergeCell ref="D9:E9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938"/>
  <sheetViews>
    <sheetView zoomScalePageLayoutView="0" workbookViewId="0" topLeftCell="A1">
      <selection activeCell="C54" sqref="C54:E54"/>
    </sheetView>
  </sheetViews>
  <sheetFormatPr defaultColWidth="8.796875" defaultRowHeight="14.25"/>
  <cols>
    <col min="1" max="1" width="50.69921875" style="0" customWidth="1"/>
    <col min="2" max="2" width="4.59765625" style="106" customWidth="1"/>
    <col min="3" max="3" width="6.3984375" style="0" customWidth="1"/>
    <col min="4" max="4" width="14" style="0" customWidth="1"/>
    <col min="5" max="5" width="13.8984375" style="0" customWidth="1"/>
  </cols>
  <sheetData>
    <row r="1" ht="15" customHeight="1"/>
    <row r="2" ht="15" customHeight="1"/>
    <row r="3" ht="15" customHeight="1"/>
    <row r="4" spans="1:5" ht="16.5" customHeight="1">
      <c r="A4" s="48" t="s">
        <v>286</v>
      </c>
      <c r="B4" s="78"/>
      <c r="C4" s="79"/>
      <c r="D4" s="287" t="s">
        <v>287</v>
      </c>
      <c r="E4" s="287"/>
    </row>
    <row r="5" spans="1:5" ht="15" customHeight="1">
      <c r="A5" s="48"/>
      <c r="B5" s="78"/>
      <c r="C5" s="79"/>
      <c r="D5" s="288" t="s">
        <v>288</v>
      </c>
      <c r="E5" s="288"/>
    </row>
    <row r="6" spans="1:5" ht="16.5" customHeight="1">
      <c r="A6" s="48"/>
      <c r="B6" s="78"/>
      <c r="C6" s="79"/>
      <c r="D6" s="288" t="s">
        <v>347</v>
      </c>
      <c r="E6" s="288"/>
    </row>
    <row r="7" spans="1:5" ht="20.25" customHeight="1">
      <c r="A7" s="289" t="s">
        <v>289</v>
      </c>
      <c r="B7" s="289"/>
      <c r="C7" s="289"/>
      <c r="D7" s="289"/>
      <c r="E7" s="289"/>
    </row>
    <row r="8" spans="1:5" ht="14.25" customHeight="1">
      <c r="A8" s="281" t="s">
        <v>290</v>
      </c>
      <c r="B8" s="281"/>
      <c r="C8" s="281"/>
      <c r="D8" s="281"/>
      <c r="E8" s="281"/>
    </row>
    <row r="9" spans="1:5" ht="14.25" customHeight="1">
      <c r="A9" s="282" t="s">
        <v>9</v>
      </c>
      <c r="B9" s="282"/>
      <c r="C9" s="282"/>
      <c r="D9" s="282"/>
      <c r="E9" s="282"/>
    </row>
    <row r="10" spans="1:5" ht="26.25" customHeight="1">
      <c r="A10" s="283" t="s">
        <v>15</v>
      </c>
      <c r="B10" s="284" t="s">
        <v>291</v>
      </c>
      <c r="C10" s="285" t="s">
        <v>17</v>
      </c>
      <c r="D10" s="286" t="s">
        <v>292</v>
      </c>
      <c r="E10" s="286"/>
    </row>
    <row r="11" spans="1:5" ht="14.25" customHeight="1">
      <c r="A11" s="283"/>
      <c r="B11" s="284"/>
      <c r="C11" s="285"/>
      <c r="D11" s="80" t="s">
        <v>348</v>
      </c>
      <c r="E11" s="80" t="s">
        <v>349</v>
      </c>
    </row>
    <row r="12" spans="1:5" ht="10.5" customHeight="1">
      <c r="A12" s="82">
        <v>1</v>
      </c>
      <c r="B12" s="83">
        <v>2</v>
      </c>
      <c r="C12" s="84">
        <v>3</v>
      </c>
      <c r="D12" s="85">
        <v>4</v>
      </c>
      <c r="E12" s="85">
        <v>5</v>
      </c>
    </row>
    <row r="13" spans="1:5" ht="15">
      <c r="A13" s="86" t="s">
        <v>293</v>
      </c>
      <c r="B13" s="87" t="s">
        <v>134</v>
      </c>
      <c r="C13" s="88"/>
      <c r="D13" s="89"/>
      <c r="E13" s="89"/>
    </row>
    <row r="14" spans="1:5" ht="12.75" customHeight="1">
      <c r="A14" s="90" t="s">
        <v>294</v>
      </c>
      <c r="B14" s="91" t="s">
        <v>228</v>
      </c>
      <c r="C14" s="92"/>
      <c r="D14" s="93">
        <v>512113566</v>
      </c>
      <c r="E14" s="93">
        <v>-1912796842</v>
      </c>
    </row>
    <row r="15" spans="1:5" ht="12.75" customHeight="1">
      <c r="A15" s="90" t="s">
        <v>295</v>
      </c>
      <c r="B15" s="94"/>
      <c r="C15" s="92"/>
      <c r="D15" s="95"/>
      <c r="E15" s="95"/>
    </row>
    <row r="16" spans="1:5" ht="12.75" customHeight="1">
      <c r="A16" s="64" t="s">
        <v>299</v>
      </c>
      <c r="B16" s="96" t="s">
        <v>231</v>
      </c>
      <c r="C16" s="92"/>
      <c r="D16" s="95">
        <v>7860017652</v>
      </c>
      <c r="E16" s="95">
        <v>8108611691</v>
      </c>
    </row>
    <row r="17" spans="1:5" ht="12.75" customHeight="1">
      <c r="A17" s="64" t="s">
        <v>300</v>
      </c>
      <c r="B17" s="96" t="s">
        <v>301</v>
      </c>
      <c r="C17" s="92"/>
      <c r="D17" s="95">
        <v>165621796</v>
      </c>
      <c r="E17" s="95">
        <v>-1756697684</v>
      </c>
    </row>
    <row r="18" spans="1:5" ht="12.75" customHeight="1">
      <c r="A18" s="64" t="s">
        <v>302</v>
      </c>
      <c r="B18" s="96" t="s">
        <v>303</v>
      </c>
      <c r="C18" s="92"/>
      <c r="D18" s="95"/>
      <c r="E18" s="95"/>
    </row>
    <row r="19" spans="1:5" ht="12.75" customHeight="1">
      <c r="A19" s="64" t="s">
        <v>304</v>
      </c>
      <c r="B19" s="94" t="s">
        <v>305</v>
      </c>
      <c r="C19" s="92"/>
      <c r="D19" s="95">
        <v>-295501381</v>
      </c>
      <c r="E19" s="95">
        <v>-1101080791</v>
      </c>
    </row>
    <row r="20" spans="1:5" ht="12.75" customHeight="1">
      <c r="A20" s="64" t="s">
        <v>307</v>
      </c>
      <c r="B20" s="94" t="s">
        <v>308</v>
      </c>
      <c r="C20" s="92"/>
      <c r="D20" s="95">
        <v>461201388</v>
      </c>
      <c r="E20" s="95">
        <v>1420891985</v>
      </c>
    </row>
    <row r="21" spans="1:5" ht="12.75" customHeight="1">
      <c r="A21" s="90" t="s">
        <v>309</v>
      </c>
      <c r="B21" s="109" t="s">
        <v>310</v>
      </c>
      <c r="C21" s="99"/>
      <c r="D21" s="100"/>
      <c r="E21" s="100"/>
    </row>
    <row r="22" spans="1:5" ht="12.75" customHeight="1">
      <c r="A22" s="64" t="s">
        <v>311</v>
      </c>
      <c r="B22" s="96" t="s">
        <v>312</v>
      </c>
      <c r="C22" s="92"/>
      <c r="D22" s="95">
        <v>-2577475506</v>
      </c>
      <c r="E22" s="95">
        <v>-732336071</v>
      </c>
    </row>
    <row r="23" spans="1:5" ht="12.75" customHeight="1">
      <c r="A23" s="64" t="s">
        <v>313</v>
      </c>
      <c r="B23" s="94">
        <v>10</v>
      </c>
      <c r="C23" s="92"/>
      <c r="D23" s="95">
        <v>-290682774</v>
      </c>
      <c r="E23" s="95">
        <v>2792021194</v>
      </c>
    </row>
    <row r="24" spans="1:5" ht="12.75" customHeight="1">
      <c r="A24" s="101" t="s">
        <v>314</v>
      </c>
      <c r="B24" s="94">
        <v>11</v>
      </c>
      <c r="C24" s="92"/>
      <c r="D24" s="95">
        <v>6532293675</v>
      </c>
      <c r="E24" s="95">
        <v>-6108954685</v>
      </c>
    </row>
    <row r="25" spans="1:5" ht="12.75" customHeight="1">
      <c r="A25" s="64" t="s">
        <v>315</v>
      </c>
      <c r="B25" s="94">
        <v>12</v>
      </c>
      <c r="C25" s="92"/>
      <c r="D25" s="95">
        <v>1824803779</v>
      </c>
      <c r="E25" s="95">
        <v>-149471003</v>
      </c>
    </row>
    <row r="26" spans="1:5" ht="12.75" customHeight="1">
      <c r="A26" s="64" t="s">
        <v>350</v>
      </c>
      <c r="B26" s="94">
        <v>13</v>
      </c>
      <c r="C26" s="92"/>
      <c r="D26" s="95">
        <v>-461201388</v>
      </c>
      <c r="E26" s="95">
        <v>-1420891985</v>
      </c>
    </row>
    <row r="27" spans="1:5" ht="12.75" customHeight="1">
      <c r="A27" s="64" t="s">
        <v>317</v>
      </c>
      <c r="B27" s="94">
        <v>14</v>
      </c>
      <c r="C27" s="92"/>
      <c r="D27" s="95">
        <v>-95492780</v>
      </c>
      <c r="E27" s="95">
        <v>-209872617</v>
      </c>
    </row>
    <row r="28" spans="1:5" ht="12.75" customHeight="1">
      <c r="A28" s="64" t="s">
        <v>318</v>
      </c>
      <c r="B28" s="94">
        <v>15</v>
      </c>
      <c r="C28" s="92"/>
      <c r="D28" s="110">
        <v>153010507</v>
      </c>
      <c r="E28" s="95">
        <v>26350000</v>
      </c>
    </row>
    <row r="29" spans="1:5" ht="12.75" customHeight="1">
      <c r="A29" s="64" t="s">
        <v>319</v>
      </c>
      <c r="B29" s="94">
        <v>16</v>
      </c>
      <c r="C29" s="92"/>
      <c r="D29" s="95">
        <v>-596891304</v>
      </c>
      <c r="E29" s="95">
        <v>-935985830</v>
      </c>
    </row>
    <row r="30" spans="1:5" ht="12.75" customHeight="1">
      <c r="A30" s="90" t="s">
        <v>320</v>
      </c>
      <c r="B30" s="109" t="s">
        <v>240</v>
      </c>
      <c r="C30" s="92"/>
      <c r="D30" s="100">
        <f>SUM(D14:D29)</f>
        <v>13191817230</v>
      </c>
      <c r="E30" s="100">
        <f>SUM(E14:E29)</f>
        <v>-1980212638</v>
      </c>
    </row>
    <row r="31" spans="1:5" ht="15">
      <c r="A31" s="99" t="s">
        <v>321</v>
      </c>
      <c r="B31" s="112" t="s">
        <v>134</v>
      </c>
      <c r="C31" s="92"/>
      <c r="D31" s="103"/>
      <c r="E31" s="103"/>
    </row>
    <row r="32" spans="1:5" ht="12.75" customHeight="1">
      <c r="A32" s="64" t="s">
        <v>322</v>
      </c>
      <c r="B32" s="94">
        <v>21</v>
      </c>
      <c r="C32" s="92"/>
      <c r="D32" s="95">
        <v>-5713579599</v>
      </c>
      <c r="E32" s="95">
        <v>-2864826484</v>
      </c>
    </row>
    <row r="33" spans="1:5" ht="12.75" customHeight="1">
      <c r="A33" s="64" t="s">
        <v>323</v>
      </c>
      <c r="B33" s="94">
        <v>22</v>
      </c>
      <c r="C33" s="92"/>
      <c r="D33" s="95">
        <v>97870758</v>
      </c>
      <c r="E33" s="95">
        <v>0</v>
      </c>
    </row>
    <row r="34" spans="1:5" ht="12.75" customHeight="1">
      <c r="A34" s="64" t="s">
        <v>324</v>
      </c>
      <c r="B34" s="94">
        <v>23</v>
      </c>
      <c r="C34" s="92"/>
      <c r="D34" s="95"/>
      <c r="E34" s="95"/>
    </row>
    <row r="35" spans="1:5" ht="12.75" customHeight="1">
      <c r="A35" s="64" t="s">
        <v>325</v>
      </c>
      <c r="B35" s="94">
        <v>24</v>
      </c>
      <c r="C35" s="92"/>
      <c r="D35" s="95"/>
      <c r="E35" s="95"/>
    </row>
    <row r="36" spans="1:5" ht="12.75" customHeight="1">
      <c r="A36" s="64" t="s">
        <v>326</v>
      </c>
      <c r="B36" s="94">
        <v>25</v>
      </c>
      <c r="C36" s="92"/>
      <c r="D36" s="110"/>
      <c r="E36" s="95">
        <v>-100000000</v>
      </c>
    </row>
    <row r="37" spans="1:5" ht="12.75" customHeight="1">
      <c r="A37" s="64" t="s">
        <v>327</v>
      </c>
      <c r="B37" s="94">
        <v>26</v>
      </c>
      <c r="C37" s="92"/>
      <c r="D37" s="95">
        <v>0</v>
      </c>
      <c r="E37" s="95">
        <v>0</v>
      </c>
    </row>
    <row r="38" spans="1:5" ht="12.75" customHeight="1">
      <c r="A38" s="64" t="s">
        <v>328</v>
      </c>
      <c r="B38" s="94">
        <v>27</v>
      </c>
      <c r="C38" s="92"/>
      <c r="D38" s="95">
        <v>461123177</v>
      </c>
      <c r="E38" s="95">
        <v>854958781</v>
      </c>
    </row>
    <row r="39" spans="1:5" ht="12.75" customHeight="1">
      <c r="A39" s="90" t="s">
        <v>329</v>
      </c>
      <c r="B39" s="109" t="s">
        <v>254</v>
      </c>
      <c r="C39" s="92"/>
      <c r="D39" s="93">
        <f>SUM(D32:D38)</f>
        <v>-5154585664</v>
      </c>
      <c r="E39" s="93">
        <f>SUM(E32:E38)</f>
        <v>-2109867703</v>
      </c>
    </row>
    <row r="40" spans="1:5" ht="15">
      <c r="A40" s="99" t="s">
        <v>330</v>
      </c>
      <c r="B40" s="113"/>
      <c r="C40" s="92"/>
      <c r="D40" s="100"/>
      <c r="E40" s="100"/>
    </row>
    <row r="41" spans="1:5" ht="12.75" customHeight="1">
      <c r="A41" s="64" t="s">
        <v>331</v>
      </c>
      <c r="B41" s="94">
        <v>31</v>
      </c>
      <c r="C41" s="92"/>
      <c r="D41" s="95">
        <v>0</v>
      </c>
      <c r="E41" s="103">
        <v>0</v>
      </c>
    </row>
    <row r="42" spans="1:5" ht="12.75" customHeight="1">
      <c r="A42" s="64" t="s">
        <v>332</v>
      </c>
      <c r="B42" s="94">
        <v>32</v>
      </c>
      <c r="C42" s="92"/>
      <c r="D42" s="100"/>
      <c r="E42" s="100"/>
    </row>
    <row r="43" spans="1:5" ht="12.75" customHeight="1">
      <c r="A43" s="64" t="s">
        <v>333</v>
      </c>
      <c r="B43" s="114"/>
      <c r="C43" s="92"/>
      <c r="D43" s="100"/>
      <c r="E43" s="100"/>
    </row>
    <row r="44" spans="1:5" ht="12.75" customHeight="1">
      <c r="A44" s="64" t="s">
        <v>334</v>
      </c>
      <c r="B44" s="94">
        <v>33</v>
      </c>
      <c r="C44" s="92"/>
      <c r="D44" s="95">
        <v>15500000000</v>
      </c>
      <c r="E44" s="95">
        <v>19000000000</v>
      </c>
    </row>
    <row r="45" spans="1:5" ht="12.75" customHeight="1">
      <c r="A45" s="64" t="s">
        <v>335</v>
      </c>
      <c r="B45" s="94">
        <v>34</v>
      </c>
      <c r="C45" s="92"/>
      <c r="D45" s="95">
        <v>-19000000000</v>
      </c>
      <c r="E45" s="95">
        <v>-12500000000</v>
      </c>
    </row>
    <row r="46" spans="1:5" ht="12.75" customHeight="1">
      <c r="A46" s="64" t="s">
        <v>337</v>
      </c>
      <c r="B46" s="94">
        <v>35</v>
      </c>
      <c r="C46" s="92"/>
      <c r="D46" s="95">
        <v>0</v>
      </c>
      <c r="E46" s="95">
        <v>0</v>
      </c>
    </row>
    <row r="47" spans="1:5" ht="12.75" customHeight="1">
      <c r="A47" s="64" t="s">
        <v>338</v>
      </c>
      <c r="B47" s="94">
        <v>36</v>
      </c>
      <c r="C47" s="92"/>
      <c r="D47" s="110"/>
      <c r="E47" s="95">
        <v>-6003157232</v>
      </c>
    </row>
    <row r="48" spans="1:5" ht="12.75" customHeight="1">
      <c r="A48" s="90" t="s">
        <v>339</v>
      </c>
      <c r="B48" s="109" t="s">
        <v>260</v>
      </c>
      <c r="C48" s="92"/>
      <c r="D48" s="100">
        <f>SUM(D41:D47)</f>
        <v>-3500000000</v>
      </c>
      <c r="E48" s="100">
        <f>SUM(E41:E47)</f>
        <v>496842768</v>
      </c>
    </row>
    <row r="49" spans="1:5" ht="15">
      <c r="A49" s="99" t="s">
        <v>340</v>
      </c>
      <c r="B49" s="113" t="s">
        <v>264</v>
      </c>
      <c r="C49" s="92"/>
      <c r="D49" s="100">
        <f>+D30+D39+D48</f>
        <v>4537231566</v>
      </c>
      <c r="E49" s="100">
        <f>+E30+E39+E48</f>
        <v>-3593237573</v>
      </c>
    </row>
    <row r="50" spans="1:5" ht="15">
      <c r="A50" s="99" t="s">
        <v>341</v>
      </c>
      <c r="B50" s="113" t="s">
        <v>272</v>
      </c>
      <c r="C50" s="92"/>
      <c r="D50" s="100">
        <f>+E52</f>
        <v>1009096864</v>
      </c>
      <c r="E50" s="100">
        <v>4602334437</v>
      </c>
    </row>
    <row r="51" spans="1:5" ht="15">
      <c r="A51" s="99" t="s">
        <v>342</v>
      </c>
      <c r="B51" s="113" t="s">
        <v>274</v>
      </c>
      <c r="C51" s="92"/>
      <c r="D51" s="100"/>
      <c r="E51" s="100"/>
    </row>
    <row r="52" spans="1:5" ht="15">
      <c r="A52" s="104" t="s">
        <v>343</v>
      </c>
      <c r="B52" s="115" t="s">
        <v>278</v>
      </c>
      <c r="C52" s="105" t="s">
        <v>344</v>
      </c>
      <c r="D52" s="97">
        <f>+D49+D50+D51</f>
        <v>5546328430</v>
      </c>
      <c r="E52" s="97">
        <f>+E49+E50+E51</f>
        <v>1009096864</v>
      </c>
    </row>
    <row r="53" ht="12.75" customHeight="1"/>
    <row r="54" spans="2:5" ht="15">
      <c r="B54" s="107"/>
      <c r="C54" s="264" t="s">
        <v>353</v>
      </c>
      <c r="D54" s="264"/>
      <c r="E54" s="264"/>
    </row>
    <row r="55" spans="1:5" ht="18">
      <c r="A55" s="108" t="s">
        <v>345</v>
      </c>
      <c r="B55" s="107"/>
      <c r="C55" s="280" t="s">
        <v>346</v>
      </c>
      <c r="D55" s="280"/>
      <c r="E55" s="280"/>
    </row>
    <row r="59" ht="27.75" customHeight="1"/>
    <row r="773" ht="14.25">
      <c r="C773" t="s">
        <v>220</v>
      </c>
    </row>
    <row r="781" ht="14.25">
      <c r="C781" t="s">
        <v>220</v>
      </c>
    </row>
    <row r="787" ht="14.25">
      <c r="C787" t="s">
        <v>220</v>
      </c>
    </row>
    <row r="798" ht="14.25">
      <c r="C798" t="s">
        <v>220</v>
      </c>
    </row>
    <row r="805" ht="14.25">
      <c r="C805" t="s">
        <v>220</v>
      </c>
    </row>
    <row r="810" ht="14.25">
      <c r="C810" t="s">
        <v>220</v>
      </c>
    </row>
    <row r="819" ht="14.25">
      <c r="C819" t="s">
        <v>220</v>
      </c>
    </row>
    <row r="826" ht="14.25">
      <c r="C826" t="s">
        <v>220</v>
      </c>
    </row>
    <row r="834" ht="14.25">
      <c r="C834" t="s">
        <v>220</v>
      </c>
    </row>
    <row r="838" ht="14.25">
      <c r="C838" t="s">
        <v>220</v>
      </c>
    </row>
    <row r="849" ht="14.25">
      <c r="C849" t="s">
        <v>220</v>
      </c>
    </row>
    <row r="855" ht="14.25">
      <c r="C855" t="s">
        <v>220</v>
      </c>
    </row>
    <row r="865" ht="14.25">
      <c r="C865" t="s">
        <v>220</v>
      </c>
    </row>
    <row r="870" ht="14.25">
      <c r="C870" t="s">
        <v>220</v>
      </c>
    </row>
    <row r="879" ht="14.25">
      <c r="C879" t="s">
        <v>220</v>
      </c>
    </row>
    <row r="887" ht="14.25">
      <c r="C887" t="s">
        <v>220</v>
      </c>
    </row>
    <row r="893" ht="14.25">
      <c r="C893" t="s">
        <v>220</v>
      </c>
    </row>
    <row r="914" ht="14.25">
      <c r="C914" t="s">
        <v>220</v>
      </c>
    </row>
    <row r="934" ht="14.25">
      <c r="C934" t="s">
        <v>220</v>
      </c>
    </row>
    <row r="938" ht="14.25">
      <c r="C938" t="s">
        <v>220</v>
      </c>
    </row>
  </sheetData>
  <sheetProtection/>
  <mergeCells count="12">
    <mergeCell ref="D4:E4"/>
    <mergeCell ref="D5:E5"/>
    <mergeCell ref="D6:E6"/>
    <mergeCell ref="A7:E7"/>
    <mergeCell ref="C54:E54"/>
    <mergeCell ref="C55:E55"/>
    <mergeCell ref="A8:E8"/>
    <mergeCell ref="A9:E9"/>
    <mergeCell ref="A10:A11"/>
    <mergeCell ref="B10:B11"/>
    <mergeCell ref="C10:C11"/>
    <mergeCell ref="D10:E10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1">
      <selection activeCell="A7" sqref="A7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293" t="s">
        <v>10</v>
      </c>
      <c r="B1" s="293"/>
      <c r="C1" s="293"/>
      <c r="D1" s="293"/>
      <c r="E1" s="293"/>
      <c r="F1" s="294" t="s">
        <v>354</v>
      </c>
      <c r="G1" s="294"/>
    </row>
    <row r="2" spans="1:7" ht="15">
      <c r="A2" s="116"/>
      <c r="B2" s="117"/>
      <c r="C2" s="271"/>
      <c r="D2" s="271"/>
      <c r="E2" s="271"/>
      <c r="F2" s="271" t="s">
        <v>283</v>
      </c>
      <c r="G2" s="271"/>
    </row>
    <row r="3" spans="1:7" ht="15">
      <c r="A3" s="116"/>
      <c r="B3" s="117"/>
      <c r="C3" s="271"/>
      <c r="D3" s="271"/>
      <c r="E3" s="271"/>
      <c r="F3" s="271" t="s">
        <v>284</v>
      </c>
      <c r="G3" s="271"/>
    </row>
    <row r="4" spans="1:7" ht="15">
      <c r="A4" s="116"/>
      <c r="B4" s="117"/>
      <c r="C4" s="76"/>
      <c r="D4" s="76"/>
      <c r="E4" s="76"/>
      <c r="F4" s="76"/>
      <c r="G4" s="76"/>
    </row>
    <row r="5" spans="1:7" ht="19.5">
      <c r="A5" s="295" t="s">
        <v>355</v>
      </c>
      <c r="B5" s="295"/>
      <c r="C5" s="295"/>
      <c r="D5" s="295"/>
      <c r="E5" s="295"/>
      <c r="F5" s="295"/>
      <c r="G5" s="295"/>
    </row>
    <row r="6" spans="1:7" ht="16.5">
      <c r="A6" s="296" t="s">
        <v>7</v>
      </c>
      <c r="B6" s="296"/>
      <c r="C6" s="296"/>
      <c r="D6" s="296"/>
      <c r="E6" s="296"/>
      <c r="F6" s="296"/>
      <c r="G6" s="296"/>
    </row>
    <row r="7" ht="14.25">
      <c r="B7" s="118"/>
    </row>
    <row r="8" spans="1:7" ht="16.5">
      <c r="A8" s="292" t="s">
        <v>356</v>
      </c>
      <c r="B8" s="292"/>
      <c r="C8" s="292"/>
      <c r="D8" s="292"/>
      <c r="E8" s="292"/>
      <c r="F8" s="292"/>
      <c r="G8" s="292"/>
    </row>
    <row r="9" spans="1:7" s="119" customFormat="1" ht="15">
      <c r="A9" s="290" t="s">
        <v>357</v>
      </c>
      <c r="B9" s="290"/>
      <c r="C9" s="290"/>
      <c r="D9" s="290"/>
      <c r="E9" s="290"/>
      <c r="F9" s="290"/>
      <c r="G9" s="290"/>
    </row>
    <row r="10" spans="1:7" s="119" customFormat="1" ht="15">
      <c r="A10" s="290" t="s">
        <v>358</v>
      </c>
      <c r="B10" s="290"/>
      <c r="C10" s="290"/>
      <c r="D10" s="290"/>
      <c r="E10" s="290"/>
      <c r="F10" s="290"/>
      <c r="G10" s="290"/>
    </row>
    <row r="11" spans="1:256" s="119" customFormat="1" ht="15">
      <c r="A11" s="290" t="s">
        <v>359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  <c r="FP11" s="290"/>
      <c r="FQ11" s="290"/>
      <c r="FR11" s="290"/>
      <c r="FS11" s="290"/>
      <c r="FT11" s="290"/>
      <c r="FU11" s="290"/>
      <c r="FV11" s="290"/>
      <c r="FW11" s="290"/>
      <c r="FX11" s="290"/>
      <c r="FY11" s="290"/>
      <c r="FZ11" s="290"/>
      <c r="GA11" s="290"/>
      <c r="GB11" s="290"/>
      <c r="GC11" s="290"/>
      <c r="GD11" s="290"/>
      <c r="GE11" s="290"/>
      <c r="GF11" s="290"/>
      <c r="GG11" s="290"/>
      <c r="GH11" s="290"/>
      <c r="GI11" s="290"/>
      <c r="GJ11" s="290"/>
      <c r="GK11" s="290"/>
      <c r="GL11" s="290"/>
      <c r="GM11" s="290"/>
      <c r="GN11" s="290"/>
      <c r="GO11" s="290"/>
      <c r="GP11" s="290"/>
      <c r="GQ11" s="290"/>
      <c r="GR11" s="290"/>
      <c r="GS11" s="290"/>
      <c r="GT11" s="290"/>
      <c r="GU11" s="290"/>
      <c r="GV11" s="290"/>
      <c r="GW11" s="290"/>
      <c r="GX11" s="290"/>
      <c r="GY11" s="290"/>
      <c r="GZ11" s="290"/>
      <c r="HA11" s="290"/>
      <c r="HB11" s="290"/>
      <c r="HC11" s="290"/>
      <c r="HD11" s="290"/>
      <c r="HE11" s="290"/>
      <c r="HF11" s="290"/>
      <c r="HG11" s="290"/>
      <c r="HH11" s="290"/>
      <c r="HI11" s="290"/>
      <c r="HJ11" s="290"/>
      <c r="HK11" s="290"/>
      <c r="HL11" s="290"/>
      <c r="HM11" s="290"/>
      <c r="HN11" s="290"/>
      <c r="HO11" s="290"/>
      <c r="HP11" s="290"/>
      <c r="HQ11" s="290"/>
      <c r="HR11" s="290"/>
      <c r="HS11" s="290"/>
      <c r="HT11" s="290"/>
      <c r="HU11" s="290"/>
      <c r="HV11" s="290"/>
      <c r="HW11" s="290"/>
      <c r="HX11" s="290"/>
      <c r="HY11" s="290"/>
      <c r="HZ11" s="290"/>
      <c r="IA11" s="290"/>
      <c r="IB11" s="290"/>
      <c r="IC11" s="290"/>
      <c r="ID11" s="290"/>
      <c r="IE11" s="290"/>
      <c r="IF11" s="290"/>
      <c r="IG11" s="290"/>
      <c r="IH11" s="290"/>
      <c r="II11" s="290"/>
      <c r="IJ11" s="290"/>
      <c r="IK11" s="290"/>
      <c r="IL11" s="290"/>
      <c r="IM11" s="290"/>
      <c r="IN11" s="290"/>
      <c r="IO11" s="290"/>
      <c r="IP11" s="290"/>
      <c r="IQ11" s="290"/>
      <c r="IR11" s="290"/>
      <c r="IS11" s="290"/>
      <c r="IT11" s="290"/>
      <c r="IU11" s="290"/>
      <c r="IV11" s="290"/>
    </row>
    <row r="12" spans="1:256" s="119" customFormat="1" ht="15">
      <c r="A12" s="290" t="s">
        <v>360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0"/>
      <c r="FL12" s="290"/>
      <c r="FM12" s="290"/>
      <c r="FN12" s="290"/>
      <c r="FO12" s="290"/>
      <c r="FP12" s="290"/>
      <c r="FQ12" s="290"/>
      <c r="FR12" s="290"/>
      <c r="FS12" s="290"/>
      <c r="FT12" s="290"/>
      <c r="FU12" s="290"/>
      <c r="FV12" s="290"/>
      <c r="FW12" s="290"/>
      <c r="FX12" s="290"/>
      <c r="FY12" s="290"/>
      <c r="FZ12" s="290"/>
      <c r="GA12" s="290"/>
      <c r="GB12" s="290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  <c r="GQ12" s="290"/>
      <c r="GR12" s="290"/>
      <c r="GS12" s="290"/>
      <c r="GT12" s="290"/>
      <c r="GU12" s="290"/>
      <c r="GV12" s="290"/>
      <c r="GW12" s="290"/>
      <c r="GX12" s="290"/>
      <c r="GY12" s="290"/>
      <c r="GZ12" s="290"/>
      <c r="HA12" s="290"/>
      <c r="HB12" s="290"/>
      <c r="HC12" s="290"/>
      <c r="HD12" s="290"/>
      <c r="HE12" s="290"/>
      <c r="HF12" s="290"/>
      <c r="HG12" s="290"/>
      <c r="HH12" s="290"/>
      <c r="HI12" s="290"/>
      <c r="HJ12" s="290"/>
      <c r="HK12" s="290"/>
      <c r="HL12" s="290"/>
      <c r="HM12" s="290"/>
      <c r="HN12" s="290"/>
      <c r="HO12" s="290"/>
      <c r="HP12" s="290"/>
      <c r="HQ12" s="290"/>
      <c r="HR12" s="290"/>
      <c r="HS12" s="290"/>
      <c r="HT12" s="290"/>
      <c r="HU12" s="290"/>
      <c r="HV12" s="290"/>
      <c r="HW12" s="290"/>
      <c r="HX12" s="290"/>
      <c r="HY12" s="290"/>
      <c r="HZ12" s="290"/>
      <c r="IA12" s="290"/>
      <c r="IB12" s="290"/>
      <c r="IC12" s="290"/>
      <c r="ID12" s="290"/>
      <c r="IE12" s="290"/>
      <c r="IF12" s="290"/>
      <c r="IG12" s="290"/>
      <c r="IH12" s="290"/>
      <c r="II12" s="290"/>
      <c r="IJ12" s="290"/>
      <c r="IK12" s="290"/>
      <c r="IL12" s="290"/>
      <c r="IM12" s="290"/>
      <c r="IN12" s="290"/>
      <c r="IO12" s="290"/>
      <c r="IP12" s="290"/>
      <c r="IQ12" s="290"/>
      <c r="IR12" s="290"/>
      <c r="IS12" s="290"/>
      <c r="IT12" s="290"/>
      <c r="IU12" s="290"/>
      <c r="IV12" s="290"/>
    </row>
    <row r="13" spans="1:256" s="119" customFormat="1" ht="15">
      <c r="A13" s="290" t="s">
        <v>361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  <c r="FP13" s="290"/>
      <c r="FQ13" s="290"/>
      <c r="FR13" s="290"/>
      <c r="FS13" s="290"/>
      <c r="FT13" s="290"/>
      <c r="FU13" s="290"/>
      <c r="FV13" s="290"/>
      <c r="FW13" s="290"/>
      <c r="FX13" s="290"/>
      <c r="FY13" s="290"/>
      <c r="FZ13" s="290"/>
      <c r="GA13" s="290"/>
      <c r="GB13" s="290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  <c r="GQ13" s="290"/>
      <c r="GR13" s="290"/>
      <c r="GS13" s="290"/>
      <c r="GT13" s="290"/>
      <c r="GU13" s="290"/>
      <c r="GV13" s="290"/>
      <c r="GW13" s="290"/>
      <c r="GX13" s="290"/>
      <c r="GY13" s="290"/>
      <c r="GZ13" s="290"/>
      <c r="HA13" s="290"/>
      <c r="HB13" s="290"/>
      <c r="HC13" s="290"/>
      <c r="HD13" s="290"/>
      <c r="HE13" s="290"/>
      <c r="HF13" s="290"/>
      <c r="HG13" s="290"/>
      <c r="HH13" s="290"/>
      <c r="HI13" s="290"/>
      <c r="HJ13" s="290"/>
      <c r="HK13" s="290"/>
      <c r="HL13" s="290"/>
      <c r="HM13" s="290"/>
      <c r="HN13" s="290"/>
      <c r="HO13" s="290"/>
      <c r="HP13" s="290"/>
      <c r="HQ13" s="290"/>
      <c r="HR13" s="290"/>
      <c r="HS13" s="290"/>
      <c r="HT13" s="290"/>
      <c r="HU13" s="290"/>
      <c r="HV13" s="290"/>
      <c r="HW13" s="290"/>
      <c r="HX13" s="290"/>
      <c r="HY13" s="290"/>
      <c r="HZ13" s="290"/>
      <c r="IA13" s="290"/>
      <c r="IB13" s="290"/>
      <c r="IC13" s="290"/>
      <c r="ID13" s="290"/>
      <c r="IE13" s="290"/>
      <c r="IF13" s="290"/>
      <c r="IG13" s="290"/>
      <c r="IH13" s="290"/>
      <c r="II13" s="290"/>
      <c r="IJ13" s="290"/>
      <c r="IK13" s="290"/>
      <c r="IL13" s="290"/>
      <c r="IM13" s="290"/>
      <c r="IN13" s="290"/>
      <c r="IO13" s="290"/>
      <c r="IP13" s="290"/>
      <c r="IQ13" s="290"/>
      <c r="IR13" s="290"/>
      <c r="IS13" s="290"/>
      <c r="IT13" s="290"/>
      <c r="IU13" s="290"/>
      <c r="IV13" s="290"/>
    </row>
    <row r="14" spans="1:7" s="119" customFormat="1" ht="15" customHeight="1">
      <c r="A14" s="290" t="s">
        <v>362</v>
      </c>
      <c r="B14" s="290"/>
      <c r="C14" s="290"/>
      <c r="D14" s="290"/>
      <c r="E14" s="290"/>
      <c r="F14" s="290"/>
      <c r="G14" s="290"/>
    </row>
    <row r="15" spans="1:7" s="119" customFormat="1" ht="16.5">
      <c r="A15" s="292" t="s">
        <v>363</v>
      </c>
      <c r="B15" s="292"/>
      <c r="C15" s="292"/>
      <c r="D15" s="292"/>
      <c r="E15" s="292"/>
      <c r="F15" s="292"/>
      <c r="G15" s="292"/>
    </row>
    <row r="16" spans="1:7" s="119" customFormat="1" ht="15">
      <c r="A16" s="290" t="s">
        <v>364</v>
      </c>
      <c r="B16" s="290"/>
      <c r="C16" s="290"/>
      <c r="D16" s="290"/>
      <c r="E16" s="290"/>
      <c r="F16" s="290"/>
      <c r="G16" s="290"/>
    </row>
    <row r="17" spans="1:7" s="119" customFormat="1" ht="15">
      <c r="A17" s="290" t="s">
        <v>365</v>
      </c>
      <c r="B17" s="290"/>
      <c r="C17" s="290"/>
      <c r="D17" s="290"/>
      <c r="E17" s="290"/>
      <c r="F17" s="290"/>
      <c r="G17" s="290"/>
    </row>
    <row r="18" spans="1:7" s="119" customFormat="1" ht="16.5">
      <c r="A18" s="292" t="s">
        <v>366</v>
      </c>
      <c r="B18" s="292"/>
      <c r="C18" s="292"/>
      <c r="D18" s="292"/>
      <c r="E18" s="292"/>
      <c r="F18" s="292"/>
      <c r="G18" s="292"/>
    </row>
    <row r="19" spans="1:7" s="119" customFormat="1" ht="15">
      <c r="A19" s="290" t="s">
        <v>367</v>
      </c>
      <c r="B19" s="290"/>
      <c r="C19" s="290"/>
      <c r="D19" s="290"/>
      <c r="E19" s="290"/>
      <c r="F19" s="290"/>
      <c r="G19" s="290"/>
    </row>
    <row r="20" spans="1:7" s="119" customFormat="1" ht="15">
      <c r="A20" s="290" t="s">
        <v>368</v>
      </c>
      <c r="B20" s="290"/>
      <c r="C20" s="290"/>
      <c r="D20" s="290"/>
      <c r="E20" s="290"/>
      <c r="F20" s="290"/>
      <c r="G20" s="290"/>
    </row>
    <row r="21" spans="1:7" s="119" customFormat="1" ht="15">
      <c r="A21" s="290" t="s">
        <v>369</v>
      </c>
      <c r="B21" s="290"/>
      <c r="C21" s="290"/>
      <c r="D21" s="290"/>
      <c r="E21" s="290"/>
      <c r="F21" s="290"/>
      <c r="G21" s="290"/>
    </row>
    <row r="22" spans="1:7" s="119" customFormat="1" ht="15">
      <c r="A22" s="290" t="s">
        <v>370</v>
      </c>
      <c r="B22" s="290"/>
      <c r="C22" s="290"/>
      <c r="D22" s="290"/>
      <c r="E22" s="290"/>
      <c r="F22" s="290"/>
      <c r="G22" s="290"/>
    </row>
    <row r="23" spans="1:7" s="119" customFormat="1" ht="15">
      <c r="A23" s="290" t="s">
        <v>371</v>
      </c>
      <c r="B23" s="290"/>
      <c r="C23" s="290"/>
      <c r="D23" s="290"/>
      <c r="E23" s="290"/>
      <c r="F23" s="290"/>
      <c r="G23" s="290"/>
    </row>
    <row r="24" spans="1:7" s="119" customFormat="1" ht="16.5">
      <c r="A24" s="292" t="s">
        <v>372</v>
      </c>
      <c r="B24" s="292"/>
      <c r="C24" s="292"/>
      <c r="D24" s="292"/>
      <c r="E24" s="292"/>
      <c r="F24" s="292"/>
      <c r="G24" s="292"/>
    </row>
    <row r="25" spans="1:7" s="119" customFormat="1" ht="15">
      <c r="A25" s="290" t="s">
        <v>373</v>
      </c>
      <c r="B25" s="290"/>
      <c r="C25" s="290"/>
      <c r="D25" s="290"/>
      <c r="E25" s="290"/>
      <c r="F25" s="290"/>
      <c r="G25" s="290"/>
    </row>
    <row r="26" spans="1:7" s="119" customFormat="1" ht="15">
      <c r="A26" s="290" t="s">
        <v>374</v>
      </c>
      <c r="B26" s="290"/>
      <c r="C26" s="290"/>
      <c r="D26" s="290"/>
      <c r="E26" s="290"/>
      <c r="F26" s="290"/>
      <c r="G26" s="290"/>
    </row>
    <row r="27" spans="1:7" s="119" customFormat="1" ht="15">
      <c r="A27" s="290" t="s">
        <v>375</v>
      </c>
      <c r="B27" s="290"/>
      <c r="C27" s="290"/>
      <c r="D27" s="290"/>
      <c r="E27" s="290"/>
      <c r="F27" s="290"/>
      <c r="G27" s="290"/>
    </row>
    <row r="28" spans="1:7" s="119" customFormat="1" ht="15">
      <c r="A28" s="290" t="s">
        <v>376</v>
      </c>
      <c r="B28" s="290"/>
      <c r="C28" s="290"/>
      <c r="D28" s="290"/>
      <c r="E28" s="290"/>
      <c r="F28" s="290"/>
      <c r="G28" s="290"/>
    </row>
    <row r="29" spans="1:7" s="119" customFormat="1" ht="15">
      <c r="A29" s="290" t="s">
        <v>377</v>
      </c>
      <c r="B29" s="290"/>
      <c r="C29" s="290"/>
      <c r="D29" s="290"/>
      <c r="E29" s="290"/>
      <c r="F29" s="290"/>
      <c r="G29" s="290"/>
    </row>
    <row r="30" spans="1:7" s="119" customFormat="1" ht="15">
      <c r="A30" s="290" t="s">
        <v>378</v>
      </c>
      <c r="B30" s="290"/>
      <c r="C30" s="290"/>
      <c r="D30" s="290"/>
      <c r="E30" s="290"/>
      <c r="F30" s="290"/>
      <c r="G30" s="290"/>
    </row>
    <row r="31" spans="1:7" s="119" customFormat="1" ht="15">
      <c r="A31" s="290" t="s">
        <v>379</v>
      </c>
      <c r="B31" s="290"/>
      <c r="C31" s="290"/>
      <c r="D31" s="290"/>
      <c r="E31" s="290"/>
      <c r="F31" s="290"/>
      <c r="G31" s="290"/>
    </row>
    <row r="32" spans="1:7" s="119" customFormat="1" ht="15">
      <c r="A32" s="290" t="s">
        <v>380</v>
      </c>
      <c r="B32" s="290"/>
      <c r="C32" s="290"/>
      <c r="D32" s="290"/>
      <c r="E32" s="290"/>
      <c r="F32" s="290"/>
      <c r="G32" s="290"/>
    </row>
    <row r="33" spans="1:7" s="119" customFormat="1" ht="15">
      <c r="A33" s="290" t="s">
        <v>381</v>
      </c>
      <c r="B33" s="290"/>
      <c r="C33" s="290"/>
      <c r="D33" s="290"/>
      <c r="E33" s="290"/>
      <c r="F33" s="290"/>
      <c r="G33" s="290"/>
    </row>
    <row r="34" spans="1:7" s="119" customFormat="1" ht="15">
      <c r="A34" s="77" t="s">
        <v>382</v>
      </c>
      <c r="B34" s="77"/>
      <c r="C34" s="77"/>
      <c r="D34" s="77"/>
      <c r="E34" s="77"/>
      <c r="F34" s="77"/>
      <c r="G34" s="77"/>
    </row>
    <row r="35" spans="1:7" s="119" customFormat="1" ht="15">
      <c r="A35" s="290" t="s">
        <v>383</v>
      </c>
      <c r="B35" s="290"/>
      <c r="C35" s="290"/>
      <c r="D35" s="290"/>
      <c r="E35" s="290"/>
      <c r="F35" s="290"/>
      <c r="G35" s="290"/>
    </row>
    <row r="36" spans="1:7" s="119" customFormat="1" ht="15">
      <c r="A36" s="290" t="s">
        <v>384</v>
      </c>
      <c r="B36" s="290"/>
      <c r="C36" s="290"/>
      <c r="D36" s="290"/>
      <c r="E36" s="290"/>
      <c r="F36" s="290"/>
      <c r="G36" s="290"/>
    </row>
    <row r="37" spans="1:7" s="119" customFormat="1" ht="15">
      <c r="A37" s="290" t="s">
        <v>385</v>
      </c>
      <c r="B37" s="290"/>
      <c r="C37" s="290"/>
      <c r="D37" s="290"/>
      <c r="E37" s="290"/>
      <c r="F37" s="290"/>
      <c r="G37" s="290"/>
    </row>
    <row r="38" spans="1:7" s="119" customFormat="1" ht="15">
      <c r="A38" s="290" t="s">
        <v>386</v>
      </c>
      <c r="B38" s="290"/>
      <c r="C38" s="290"/>
      <c r="D38" s="290"/>
      <c r="E38" s="290"/>
      <c r="F38" s="290"/>
      <c r="G38" s="290"/>
    </row>
    <row r="39" spans="1:7" s="119" customFormat="1" ht="15">
      <c r="A39" s="290" t="s">
        <v>387</v>
      </c>
      <c r="B39" s="290"/>
      <c r="C39" s="290"/>
      <c r="D39" s="290"/>
      <c r="E39" s="290"/>
      <c r="F39" s="290"/>
      <c r="G39" s="290"/>
    </row>
    <row r="40" spans="1:7" s="119" customFormat="1" ht="15">
      <c r="A40" s="290" t="s">
        <v>388</v>
      </c>
      <c r="B40" s="290"/>
      <c r="C40" s="290"/>
      <c r="D40" s="290"/>
      <c r="E40" s="290"/>
      <c r="F40" s="290"/>
      <c r="G40" s="290"/>
    </row>
    <row r="41" spans="1:7" s="119" customFormat="1" ht="15">
      <c r="A41" s="290" t="s">
        <v>389</v>
      </c>
      <c r="B41" s="290"/>
      <c r="C41" s="290"/>
      <c r="D41" s="290"/>
      <c r="E41" s="290"/>
      <c r="F41" s="290"/>
      <c r="G41" s="290"/>
    </row>
    <row r="42" spans="1:7" s="119" customFormat="1" ht="15">
      <c r="A42" s="290" t="s">
        <v>390</v>
      </c>
      <c r="B42" s="290"/>
      <c r="C42" s="290"/>
      <c r="D42" s="290"/>
      <c r="E42" s="290"/>
      <c r="F42" s="290"/>
      <c r="G42" s="290"/>
    </row>
    <row r="43" spans="1:7" s="119" customFormat="1" ht="15">
      <c r="A43" s="290" t="s">
        <v>391</v>
      </c>
      <c r="B43" s="290"/>
      <c r="C43" s="290"/>
      <c r="D43" s="290"/>
      <c r="E43" s="290"/>
      <c r="F43" s="290"/>
      <c r="G43" s="290"/>
    </row>
    <row r="44" spans="1:7" s="119" customFormat="1" ht="15">
      <c r="A44" s="290" t="s">
        <v>392</v>
      </c>
      <c r="B44" s="290"/>
      <c r="C44" s="290"/>
      <c r="D44" s="290"/>
      <c r="E44" s="290"/>
      <c r="F44" s="290"/>
      <c r="G44" s="290"/>
    </row>
    <row r="45" spans="1:7" s="119" customFormat="1" ht="15">
      <c r="A45" s="290" t="s">
        <v>393</v>
      </c>
      <c r="B45" s="290"/>
      <c r="C45" s="290"/>
      <c r="D45" s="290"/>
      <c r="E45" s="290"/>
      <c r="F45" s="290"/>
      <c r="G45" s="290"/>
    </row>
    <row r="46" spans="1:7" s="119" customFormat="1" ht="15">
      <c r="A46" s="290" t="s">
        <v>394</v>
      </c>
      <c r="B46" s="290"/>
      <c r="C46" s="290"/>
      <c r="D46" s="290"/>
      <c r="E46" s="290"/>
      <c r="F46" s="290"/>
      <c r="G46" s="290"/>
    </row>
    <row r="47" spans="1:7" s="119" customFormat="1" ht="15">
      <c r="A47" s="290" t="s">
        <v>395</v>
      </c>
      <c r="B47" s="290"/>
      <c r="C47" s="290"/>
      <c r="D47" s="290"/>
      <c r="E47" s="290"/>
      <c r="F47" s="290"/>
      <c r="G47" s="290"/>
    </row>
    <row r="48" spans="1:7" s="119" customFormat="1" ht="15">
      <c r="A48" s="290" t="s">
        <v>396</v>
      </c>
      <c r="B48" s="290"/>
      <c r="C48" s="290"/>
      <c r="D48" s="290"/>
      <c r="E48" s="290"/>
      <c r="F48" s="290"/>
      <c r="G48" s="290"/>
    </row>
    <row r="49" spans="1:7" s="119" customFormat="1" ht="15">
      <c r="A49" s="290" t="s">
        <v>397</v>
      </c>
      <c r="B49" s="290"/>
      <c r="C49" s="290"/>
      <c r="D49" s="290"/>
      <c r="E49" s="290"/>
      <c r="F49" s="290"/>
      <c r="G49" s="290"/>
    </row>
    <row r="50" spans="1:7" s="119" customFormat="1" ht="15">
      <c r="A50" s="290" t="s">
        <v>398</v>
      </c>
      <c r="B50" s="290"/>
      <c r="C50" s="290"/>
      <c r="D50" s="290"/>
      <c r="E50" s="290"/>
      <c r="F50" s="290"/>
      <c r="G50" s="290"/>
    </row>
    <row r="51" spans="1:7" s="119" customFormat="1" ht="15">
      <c r="A51" s="290" t="s">
        <v>399</v>
      </c>
      <c r="B51" s="290"/>
      <c r="C51" s="290"/>
      <c r="D51" s="290"/>
      <c r="E51" s="290"/>
      <c r="F51" s="290"/>
      <c r="G51" s="290"/>
    </row>
    <row r="52" spans="1:7" s="119" customFormat="1" ht="15">
      <c r="A52" s="290" t="s">
        <v>400</v>
      </c>
      <c r="B52" s="290"/>
      <c r="C52" s="290"/>
      <c r="D52" s="290"/>
      <c r="E52" s="290"/>
      <c r="F52" s="290"/>
      <c r="G52" s="290"/>
    </row>
    <row r="53" spans="1:7" s="119" customFormat="1" ht="15">
      <c r="A53" s="290" t="s">
        <v>401</v>
      </c>
      <c r="B53" s="290"/>
      <c r="C53" s="290"/>
      <c r="D53" s="290"/>
      <c r="E53" s="290"/>
      <c r="F53" s="290"/>
      <c r="G53" s="290"/>
    </row>
    <row r="54" spans="1:7" s="119" customFormat="1" ht="15">
      <c r="A54" s="290" t="s">
        <v>402</v>
      </c>
      <c r="B54" s="290"/>
      <c r="C54" s="290"/>
      <c r="D54" s="290"/>
      <c r="E54" s="290"/>
      <c r="F54" s="290"/>
      <c r="G54" s="290"/>
    </row>
    <row r="55" spans="1:7" s="119" customFormat="1" ht="15">
      <c r="A55" s="290" t="s">
        <v>403</v>
      </c>
      <c r="B55" s="290"/>
      <c r="C55" s="290"/>
      <c r="D55" s="290"/>
      <c r="E55" s="290"/>
      <c r="F55" s="290"/>
      <c r="G55" s="290"/>
    </row>
    <row r="56" spans="1:7" s="119" customFormat="1" ht="15">
      <c r="A56" s="77" t="s">
        <v>404</v>
      </c>
      <c r="B56" s="77"/>
      <c r="C56" s="77"/>
      <c r="D56" s="77"/>
      <c r="E56" s="77"/>
      <c r="F56" s="77"/>
      <c r="G56" s="77"/>
    </row>
    <row r="57" spans="1:7" s="119" customFormat="1" ht="15">
      <c r="A57" s="290" t="s">
        <v>405</v>
      </c>
      <c r="B57" s="290"/>
      <c r="C57" s="290"/>
      <c r="D57" s="290"/>
      <c r="E57" s="290"/>
      <c r="F57" s="290"/>
      <c r="G57" s="290"/>
    </row>
    <row r="58" spans="1:7" s="119" customFormat="1" ht="15">
      <c r="A58" s="290" t="s">
        <v>406</v>
      </c>
      <c r="B58" s="290"/>
      <c r="C58" s="290"/>
      <c r="D58" s="290"/>
      <c r="E58" s="290"/>
      <c r="F58" s="290"/>
      <c r="G58" s="290"/>
    </row>
    <row r="59" spans="1:7" s="119" customFormat="1" ht="15">
      <c r="A59" s="290" t="s">
        <v>407</v>
      </c>
      <c r="B59" s="290"/>
      <c r="C59" s="290"/>
      <c r="D59" s="290"/>
      <c r="E59" s="290"/>
      <c r="F59" s="290"/>
      <c r="G59" s="290"/>
    </row>
    <row r="60" spans="1:7" s="119" customFormat="1" ht="15">
      <c r="A60" s="290" t="s">
        <v>408</v>
      </c>
      <c r="B60" s="290"/>
      <c r="C60" s="290"/>
      <c r="D60" s="290"/>
      <c r="E60" s="290"/>
      <c r="F60" s="290"/>
      <c r="G60" s="290"/>
    </row>
    <row r="61" spans="1:7" s="119" customFormat="1" ht="15">
      <c r="A61" s="290" t="s">
        <v>409</v>
      </c>
      <c r="B61" s="290"/>
      <c r="C61" s="290"/>
      <c r="D61" s="290"/>
      <c r="E61" s="290"/>
      <c r="F61" s="290"/>
      <c r="G61" s="290"/>
    </row>
    <row r="62" spans="1:7" s="119" customFormat="1" ht="15">
      <c r="A62" s="290" t="s">
        <v>410</v>
      </c>
      <c r="B62" s="290"/>
      <c r="C62" s="290"/>
      <c r="D62" s="290"/>
      <c r="E62" s="290"/>
      <c r="F62" s="290"/>
      <c r="G62" s="290"/>
    </row>
    <row r="63" spans="1:7" s="119" customFormat="1" ht="15">
      <c r="A63" s="290" t="s">
        <v>411</v>
      </c>
      <c r="B63" s="290"/>
      <c r="C63" s="290"/>
      <c r="D63" s="290"/>
      <c r="E63" s="290"/>
      <c r="F63" s="290"/>
      <c r="G63" s="290"/>
    </row>
    <row r="64" spans="1:7" s="119" customFormat="1" ht="15">
      <c r="A64" s="290" t="s">
        <v>412</v>
      </c>
      <c r="B64" s="290"/>
      <c r="C64" s="290"/>
      <c r="D64" s="290"/>
      <c r="E64" s="290"/>
      <c r="F64" s="290"/>
      <c r="G64" s="290"/>
    </row>
    <row r="65" spans="1:7" s="119" customFormat="1" ht="15">
      <c r="A65" s="290" t="s">
        <v>413</v>
      </c>
      <c r="B65" s="290"/>
      <c r="C65" s="290"/>
      <c r="D65" s="290"/>
      <c r="E65" s="290"/>
      <c r="F65" s="290"/>
      <c r="G65" s="290"/>
    </row>
    <row r="66" spans="1:7" s="119" customFormat="1" ht="15">
      <c r="A66" s="290" t="s">
        <v>414</v>
      </c>
      <c r="B66" s="290"/>
      <c r="C66" s="290"/>
      <c r="D66" s="290"/>
      <c r="E66" s="290"/>
      <c r="F66" s="290"/>
      <c r="G66" s="290"/>
    </row>
    <row r="67" spans="1:7" s="119" customFormat="1" ht="15">
      <c r="A67" s="290" t="s">
        <v>415</v>
      </c>
      <c r="B67" s="290"/>
      <c r="C67" s="290"/>
      <c r="D67" s="290"/>
      <c r="E67" s="290"/>
      <c r="F67" s="290"/>
      <c r="G67" s="290"/>
    </row>
    <row r="68" spans="1:7" s="119" customFormat="1" ht="15">
      <c r="A68" s="290" t="s">
        <v>416</v>
      </c>
      <c r="B68" s="290"/>
      <c r="C68" s="290"/>
      <c r="D68" s="290"/>
      <c r="E68" s="290"/>
      <c r="F68" s="290"/>
      <c r="G68" s="290"/>
    </row>
    <row r="69" spans="1:7" s="119" customFormat="1" ht="15">
      <c r="A69" s="77" t="s">
        <v>417</v>
      </c>
      <c r="B69" s="77"/>
      <c r="C69" s="77"/>
      <c r="D69" s="77"/>
      <c r="E69" s="77"/>
      <c r="F69" s="77"/>
      <c r="G69" s="77"/>
    </row>
    <row r="70" spans="1:7" s="119" customFormat="1" ht="15">
      <c r="A70" s="290" t="s">
        <v>418</v>
      </c>
      <c r="B70" s="290"/>
      <c r="C70" s="290"/>
      <c r="D70" s="290"/>
      <c r="E70" s="290"/>
      <c r="F70" s="290"/>
      <c r="G70" s="290"/>
    </row>
    <row r="71" spans="1:7" s="119" customFormat="1" ht="15">
      <c r="A71" s="290" t="s">
        <v>419</v>
      </c>
      <c r="B71" s="290"/>
      <c r="C71" s="290"/>
      <c r="D71" s="290"/>
      <c r="E71" s="290"/>
      <c r="F71" s="290"/>
      <c r="G71" s="290"/>
    </row>
    <row r="72" spans="1:7" s="119" customFormat="1" ht="15">
      <c r="A72" s="290" t="s">
        <v>420</v>
      </c>
      <c r="B72" s="290"/>
      <c r="C72" s="290"/>
      <c r="D72" s="290"/>
      <c r="E72" s="290"/>
      <c r="F72" s="290"/>
      <c r="G72" s="290"/>
    </row>
    <row r="73" spans="1:7" s="119" customFormat="1" ht="15" customHeight="1">
      <c r="A73" s="290" t="s">
        <v>421</v>
      </c>
      <c r="B73" s="290"/>
      <c r="C73" s="290"/>
      <c r="D73" s="290"/>
      <c r="E73" s="290"/>
      <c r="F73" s="290"/>
      <c r="G73" s="290"/>
    </row>
    <row r="74" spans="1:7" ht="16.5" customHeight="1">
      <c r="A74" s="291"/>
      <c r="B74" s="291"/>
      <c r="C74" s="291"/>
      <c r="D74" s="291"/>
      <c r="E74" s="291"/>
      <c r="F74" s="291"/>
      <c r="G74" s="291"/>
    </row>
    <row r="75" spans="1:7" ht="18" customHeight="1">
      <c r="A75" s="291"/>
      <c r="B75" s="291"/>
      <c r="C75" s="291"/>
      <c r="D75" s="291"/>
      <c r="E75" s="291"/>
      <c r="F75" s="291"/>
      <c r="G75" s="291"/>
    </row>
    <row r="950" ht="14.25">
      <c r="C950" t="s">
        <v>220</v>
      </c>
    </row>
    <row r="958" ht="14.25">
      <c r="C958" t="s">
        <v>220</v>
      </c>
    </row>
    <row r="964" ht="14.25">
      <c r="C964" t="s">
        <v>220</v>
      </c>
    </row>
    <row r="975" ht="14.25">
      <c r="C975" t="s">
        <v>220</v>
      </c>
    </row>
    <row r="982" ht="14.25">
      <c r="C982" t="s">
        <v>220</v>
      </c>
    </row>
    <row r="987" ht="14.25">
      <c r="C987" t="s">
        <v>220</v>
      </c>
    </row>
    <row r="996" ht="14.25">
      <c r="C996" t="s">
        <v>220</v>
      </c>
    </row>
    <row r="1003" ht="14.25">
      <c r="C1003" t="s">
        <v>220</v>
      </c>
    </row>
    <row r="1011" ht="14.25">
      <c r="C1011" t="s">
        <v>220</v>
      </c>
    </row>
    <row r="1015" ht="14.25">
      <c r="C1015" t="s">
        <v>220</v>
      </c>
    </row>
    <row r="1026" ht="14.25">
      <c r="C1026" t="s">
        <v>220</v>
      </c>
    </row>
    <row r="1032" ht="14.25">
      <c r="C1032" t="s">
        <v>220</v>
      </c>
    </row>
    <row r="1042" ht="14.25">
      <c r="C1042" t="s">
        <v>220</v>
      </c>
    </row>
    <row r="1047" ht="14.25">
      <c r="C1047" t="s">
        <v>220</v>
      </c>
    </row>
    <row r="1056" ht="14.25">
      <c r="C1056" t="s">
        <v>220</v>
      </c>
    </row>
    <row r="1064" ht="14.25">
      <c r="C1064" t="s">
        <v>220</v>
      </c>
    </row>
    <row r="1070" ht="14.25">
      <c r="C1070" t="s">
        <v>220</v>
      </c>
    </row>
    <row r="1091" ht="14.25">
      <c r="C1091" t="s">
        <v>220</v>
      </c>
    </row>
    <row r="1111" ht="14.25">
      <c r="C1111" t="s">
        <v>220</v>
      </c>
    </row>
    <row r="1115" ht="14.25">
      <c r="C1115" t="s">
        <v>220</v>
      </c>
    </row>
  </sheetData>
  <sheetProtection/>
  <mergeCells count="180"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  <mergeCell ref="HJ13:HP13"/>
    <mergeCell ref="HQ13:HW13"/>
    <mergeCell ref="HX13:ID13"/>
    <mergeCell ref="IE13:IK13"/>
    <mergeCell ref="IL13:IR13"/>
    <mergeCell ref="IS13:IV13"/>
    <mergeCell ref="FT13:FZ13"/>
    <mergeCell ref="GA13:GG13"/>
    <mergeCell ref="GH13:GN13"/>
    <mergeCell ref="GO13:GU13"/>
    <mergeCell ref="GV13:HB13"/>
    <mergeCell ref="HC13:HI13"/>
    <mergeCell ref="ED13:EJ13"/>
    <mergeCell ref="EK13:EQ13"/>
    <mergeCell ref="ER13:EX13"/>
    <mergeCell ref="EY13:FE13"/>
    <mergeCell ref="FF13:FL13"/>
    <mergeCell ref="FM13:FS13"/>
    <mergeCell ref="CN13:CT13"/>
    <mergeCell ref="CU13:DA13"/>
    <mergeCell ref="DB13:DH13"/>
    <mergeCell ref="DI13:DO13"/>
    <mergeCell ref="DP13:DV13"/>
    <mergeCell ref="DW13:EC13"/>
    <mergeCell ref="AX13:BD13"/>
    <mergeCell ref="BE13:BK13"/>
    <mergeCell ref="BL13:BR13"/>
    <mergeCell ref="BS13:BY13"/>
    <mergeCell ref="BZ13:CF13"/>
    <mergeCell ref="CG13:CM13"/>
    <mergeCell ref="H13:N13"/>
    <mergeCell ref="O13:U13"/>
    <mergeCell ref="V13:AB13"/>
    <mergeCell ref="AC13:AI13"/>
    <mergeCell ref="AJ13:AP13"/>
    <mergeCell ref="AQ13:AW13"/>
    <mergeCell ref="HJ12:HP12"/>
    <mergeCell ref="HQ12:HW12"/>
    <mergeCell ref="HX12:ID12"/>
    <mergeCell ref="IE12:IK12"/>
    <mergeCell ref="IL12:IR12"/>
    <mergeCell ref="IS12:IV12"/>
    <mergeCell ref="FT12:FZ12"/>
    <mergeCell ref="GA12:GG12"/>
    <mergeCell ref="GH12:GN12"/>
    <mergeCell ref="GO12:GU12"/>
    <mergeCell ref="GV12:HB12"/>
    <mergeCell ref="HC12:HI12"/>
    <mergeCell ref="ED12:EJ12"/>
    <mergeCell ref="EK12:EQ12"/>
    <mergeCell ref="ER12:EX12"/>
    <mergeCell ref="EY12:FE12"/>
    <mergeCell ref="FF12:FL12"/>
    <mergeCell ref="FM12:FS12"/>
    <mergeCell ref="CN12:CT12"/>
    <mergeCell ref="CU12:DA12"/>
    <mergeCell ref="DB12:DH12"/>
    <mergeCell ref="DI12:DO12"/>
    <mergeCell ref="DP12:DV12"/>
    <mergeCell ref="DW12:EC12"/>
    <mergeCell ref="AX12:BD12"/>
    <mergeCell ref="BE12:BK12"/>
    <mergeCell ref="BL12:BR12"/>
    <mergeCell ref="BS12:BY12"/>
    <mergeCell ref="BZ12:CF12"/>
    <mergeCell ref="CG12:CM12"/>
    <mergeCell ref="H12:N12"/>
    <mergeCell ref="O12:U12"/>
    <mergeCell ref="V12:AB12"/>
    <mergeCell ref="AC12:AI12"/>
    <mergeCell ref="AJ12:AP12"/>
    <mergeCell ref="AQ12:AW12"/>
    <mergeCell ref="HJ11:HP11"/>
    <mergeCell ref="HQ11:HW11"/>
    <mergeCell ref="HX11:ID11"/>
    <mergeCell ref="IE11:IK11"/>
    <mergeCell ref="IL11:IR11"/>
    <mergeCell ref="IS11:IV11"/>
    <mergeCell ref="FT11:FZ11"/>
    <mergeCell ref="GA11:GG11"/>
    <mergeCell ref="GH11:GN11"/>
    <mergeCell ref="GO11:GU11"/>
    <mergeCell ref="GV11:HB11"/>
    <mergeCell ref="HC11:HI11"/>
    <mergeCell ref="ED11:EJ11"/>
    <mergeCell ref="EK11:EQ11"/>
    <mergeCell ref="ER11:EX11"/>
    <mergeCell ref="EY11:FE11"/>
    <mergeCell ref="FF11:FL11"/>
    <mergeCell ref="FM11:FS11"/>
    <mergeCell ref="CN11:CT11"/>
    <mergeCell ref="CU11:DA11"/>
    <mergeCell ref="DB11:DH11"/>
    <mergeCell ref="DI11:DO11"/>
    <mergeCell ref="DP11:DV11"/>
    <mergeCell ref="DW11:EC11"/>
    <mergeCell ref="AX11:BD11"/>
    <mergeCell ref="BE11:BK11"/>
    <mergeCell ref="BL11:BR11"/>
    <mergeCell ref="BS11:BY11"/>
    <mergeCell ref="BZ11:CF11"/>
    <mergeCell ref="CG11:CM11"/>
    <mergeCell ref="H11:N11"/>
    <mergeCell ref="O11:U11"/>
    <mergeCell ref="V11:AB11"/>
    <mergeCell ref="AC11:AI11"/>
    <mergeCell ref="AJ11:AP11"/>
    <mergeCell ref="AQ11:AW11"/>
    <mergeCell ref="A5:G5"/>
    <mergeCell ref="A6:G6"/>
    <mergeCell ref="A61:G61"/>
    <mergeCell ref="A62:G62"/>
    <mergeCell ref="A60:G60"/>
    <mergeCell ref="A49:G49"/>
    <mergeCell ref="A50:G50"/>
    <mergeCell ref="A51:G51"/>
    <mergeCell ref="A57:G57"/>
    <mergeCell ref="A32:G32"/>
    <mergeCell ref="A22:G22"/>
    <mergeCell ref="A23:G23"/>
    <mergeCell ref="A24:G24"/>
    <mergeCell ref="A25:G25"/>
    <mergeCell ref="A26:G26"/>
    <mergeCell ref="A29:G29"/>
    <mergeCell ref="A38:G38"/>
    <mergeCell ref="A39:G39"/>
    <mergeCell ref="A41:G41"/>
    <mergeCell ref="A42:G42"/>
    <mergeCell ref="A36:G36"/>
    <mergeCell ref="A35:G35"/>
    <mergeCell ref="A64:G64"/>
    <mergeCell ref="A52:G52"/>
    <mergeCell ref="A53:G53"/>
    <mergeCell ref="A54:G54"/>
    <mergeCell ref="A55:G55"/>
    <mergeCell ref="A58:G58"/>
    <mergeCell ref="A59:G59"/>
    <mergeCell ref="A1:E1"/>
    <mergeCell ref="F1:G1"/>
    <mergeCell ref="C2:E2"/>
    <mergeCell ref="F2:G2"/>
    <mergeCell ref="A28:G28"/>
    <mergeCell ref="A27:G27"/>
    <mergeCell ref="A15:G15"/>
    <mergeCell ref="A18:G18"/>
    <mergeCell ref="C3:E3"/>
    <mergeCell ref="F3:G3"/>
    <mergeCell ref="A20:G20"/>
    <mergeCell ref="A21:G21"/>
    <mergeCell ref="A16:G16"/>
    <mergeCell ref="A17:G17"/>
    <mergeCell ref="A19:G19"/>
    <mergeCell ref="A66:G66"/>
    <mergeCell ref="A37:G37"/>
    <mergeCell ref="A43:G43"/>
    <mergeCell ref="A44:G44"/>
    <mergeCell ref="A63:G63"/>
    <mergeCell ref="A13:G13"/>
    <mergeCell ref="A14:G14"/>
    <mergeCell ref="A8:G8"/>
    <mergeCell ref="A9:G9"/>
    <mergeCell ref="A10:G10"/>
    <mergeCell ref="A12:G12"/>
    <mergeCell ref="A11:G11"/>
    <mergeCell ref="A73:G73"/>
    <mergeCell ref="A74:G75"/>
    <mergeCell ref="A67:G67"/>
    <mergeCell ref="A68:G68"/>
    <mergeCell ref="A71:G71"/>
    <mergeCell ref="A72:G72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34"/>
  <sheetViews>
    <sheetView zoomScalePageLayoutView="0" workbookViewId="0" topLeftCell="A565">
      <selection activeCell="C502" sqref="C502:C576"/>
    </sheetView>
  </sheetViews>
  <sheetFormatPr defaultColWidth="8.796875" defaultRowHeight="14.25"/>
  <cols>
    <col min="1" max="1" width="3.59765625" style="0" customWidth="1"/>
    <col min="2" max="2" width="59.8984375" style="0" customWidth="1"/>
    <col min="3" max="3" width="12.8984375" style="0" customWidth="1"/>
    <col min="4" max="4" width="13.09765625" style="0" customWidth="1"/>
    <col min="5" max="5" width="13.5" style="120" bestFit="1" customWidth="1"/>
    <col min="6" max="6" width="10.3984375" style="120" customWidth="1"/>
    <col min="7" max="7" width="11.19921875" style="120" customWidth="1"/>
  </cols>
  <sheetData>
    <row r="2" ht="18.75">
      <c r="B2" s="207" t="s">
        <v>217</v>
      </c>
    </row>
    <row r="3" spans="1:4" ht="15.75">
      <c r="A3" s="121" t="s">
        <v>422</v>
      </c>
      <c r="B3" s="297" t="s">
        <v>423</v>
      </c>
      <c r="C3" s="297"/>
      <c r="D3" s="297"/>
    </row>
    <row r="4" spans="1:4" ht="18">
      <c r="A4" s="122"/>
      <c r="C4" s="123"/>
      <c r="D4" s="123"/>
    </row>
    <row r="5" spans="1:4" ht="15.75">
      <c r="A5" s="124" t="s">
        <v>424</v>
      </c>
      <c r="B5" s="125" t="s">
        <v>296</v>
      </c>
      <c r="C5" s="132" t="s">
        <v>220</v>
      </c>
      <c r="D5" s="132" t="s">
        <v>426</v>
      </c>
    </row>
    <row r="6" spans="1:4" ht="15">
      <c r="A6" s="127">
        <v>1</v>
      </c>
      <c r="B6" s="127">
        <v>2</v>
      </c>
      <c r="C6" s="127">
        <v>3</v>
      </c>
      <c r="D6" s="127">
        <v>4</v>
      </c>
    </row>
    <row r="7" spans="1:4" ht="16.5" customHeight="1">
      <c r="A7" s="194">
        <v>1</v>
      </c>
      <c r="B7" s="195" t="s">
        <v>427</v>
      </c>
      <c r="C7" s="128"/>
      <c r="D7" s="128"/>
    </row>
    <row r="8" spans="1:4" ht="16.5" customHeight="1">
      <c r="A8" s="129" t="s">
        <v>352</v>
      </c>
      <c r="B8" s="111" t="s">
        <v>428</v>
      </c>
      <c r="C8" s="103">
        <v>72046625</v>
      </c>
      <c r="D8" s="103">
        <v>82920471</v>
      </c>
    </row>
    <row r="9" spans="1:4" ht="16.5" customHeight="1">
      <c r="A9" s="129" t="s">
        <v>352</v>
      </c>
      <c r="B9" s="130" t="s">
        <v>429</v>
      </c>
      <c r="C9" s="103">
        <v>5474281805</v>
      </c>
      <c r="D9" s="103">
        <v>926176393</v>
      </c>
    </row>
    <row r="10" spans="1:4" ht="16.5" customHeight="1">
      <c r="A10" s="129" t="s">
        <v>352</v>
      </c>
      <c r="B10" s="111" t="s">
        <v>430</v>
      </c>
      <c r="C10" s="103"/>
      <c r="D10" s="103"/>
    </row>
    <row r="11" spans="1:4" ht="16.5" customHeight="1">
      <c r="A11" s="131"/>
      <c r="B11" s="73" t="s">
        <v>431</v>
      </c>
      <c r="C11" s="97">
        <v>5546328430</v>
      </c>
      <c r="D11" s="97">
        <v>1009096864</v>
      </c>
    </row>
    <row r="12" spans="1:4" ht="16.5" customHeight="1">
      <c r="A12" s="196">
        <v>2</v>
      </c>
      <c r="B12" s="197" t="s">
        <v>695</v>
      </c>
      <c r="C12" s="132"/>
      <c r="D12" s="132"/>
    </row>
    <row r="13" spans="1:4" ht="16.5" customHeight="1">
      <c r="A13" s="194">
        <v>3</v>
      </c>
      <c r="B13" s="195" t="s">
        <v>432</v>
      </c>
      <c r="C13" s="126" t="s">
        <v>220</v>
      </c>
      <c r="D13" s="126" t="s">
        <v>426</v>
      </c>
    </row>
    <row r="14" spans="1:4" ht="16.5" customHeight="1">
      <c r="A14" s="129" t="s">
        <v>352</v>
      </c>
      <c r="B14" s="134" t="s">
        <v>433</v>
      </c>
      <c r="C14" s="103"/>
      <c r="D14" s="103"/>
    </row>
    <row r="15" spans="1:4" ht="16.5" customHeight="1">
      <c r="A15" s="129" t="s">
        <v>352</v>
      </c>
      <c r="B15" s="134" t="s">
        <v>434</v>
      </c>
      <c r="C15" s="103"/>
      <c r="D15" s="103"/>
    </row>
    <row r="16" spans="1:4" ht="16.5" customHeight="1">
      <c r="A16" s="129" t="s">
        <v>352</v>
      </c>
      <c r="B16" s="134" t="s">
        <v>435</v>
      </c>
      <c r="C16" s="103"/>
      <c r="D16" s="103"/>
    </row>
    <row r="17" spans="1:4" ht="16.5" customHeight="1">
      <c r="A17" s="129" t="s">
        <v>352</v>
      </c>
      <c r="B17" s="134" t="s">
        <v>436</v>
      </c>
      <c r="C17" s="103">
        <v>3686292136</v>
      </c>
      <c r="D17" s="103">
        <v>5952772006</v>
      </c>
    </row>
    <row r="18" spans="1:4" ht="16.5" customHeight="1">
      <c r="A18" s="131"/>
      <c r="B18" s="73" t="s">
        <v>431</v>
      </c>
      <c r="C18" s="97">
        <f>SUM(C17)</f>
        <v>3686292136</v>
      </c>
      <c r="D18" s="97">
        <v>5952772006</v>
      </c>
    </row>
    <row r="19" spans="1:4" ht="16.5" customHeight="1">
      <c r="A19" s="194">
        <v>4</v>
      </c>
      <c r="B19" s="195" t="s">
        <v>316</v>
      </c>
      <c r="C19" s="126" t="s">
        <v>220</v>
      </c>
      <c r="D19" s="126" t="s">
        <v>426</v>
      </c>
    </row>
    <row r="20" spans="1:4" ht="16.5" customHeight="1">
      <c r="A20" s="129" t="s">
        <v>352</v>
      </c>
      <c r="B20" s="134" t="s">
        <v>437</v>
      </c>
      <c r="C20" s="103"/>
      <c r="D20" s="103"/>
    </row>
    <row r="21" spans="1:4" ht="16.5" customHeight="1">
      <c r="A21" s="129" t="s">
        <v>352</v>
      </c>
      <c r="B21" s="134" t="s">
        <v>438</v>
      </c>
      <c r="C21" s="103">
        <v>1592109808</v>
      </c>
      <c r="D21" s="103">
        <v>1246337575</v>
      </c>
    </row>
    <row r="22" spans="1:4" ht="16.5" customHeight="1">
      <c r="A22" s="129" t="s">
        <v>352</v>
      </c>
      <c r="B22" s="134" t="s">
        <v>439</v>
      </c>
      <c r="C22" s="103"/>
      <c r="D22" s="103"/>
    </row>
    <row r="23" spans="1:4" ht="16.5" customHeight="1">
      <c r="A23" s="129" t="s">
        <v>352</v>
      </c>
      <c r="B23" s="134" t="s">
        <v>440</v>
      </c>
      <c r="C23" s="103">
        <v>7453474534</v>
      </c>
      <c r="D23" s="103">
        <v>7933791865</v>
      </c>
    </row>
    <row r="24" spans="1:4" ht="16.5" customHeight="1">
      <c r="A24" s="129" t="s">
        <v>352</v>
      </c>
      <c r="B24" s="134" t="s">
        <v>441</v>
      </c>
      <c r="C24" s="103"/>
      <c r="D24" s="103"/>
    </row>
    <row r="25" spans="1:4" ht="16.5" customHeight="1">
      <c r="A25" s="129" t="s">
        <v>352</v>
      </c>
      <c r="B25" s="134" t="s">
        <v>442</v>
      </c>
      <c r="C25" s="103">
        <v>2534226838</v>
      </c>
      <c r="D25" s="103">
        <v>2108998966</v>
      </c>
    </row>
    <row r="26" spans="1:4" ht="16.5" customHeight="1">
      <c r="A26" s="129" t="s">
        <v>352</v>
      </c>
      <c r="B26" s="134" t="s">
        <v>443</v>
      </c>
      <c r="C26" s="103"/>
      <c r="D26" s="103"/>
    </row>
    <row r="27" spans="1:4" ht="16.5" customHeight="1">
      <c r="A27" s="129" t="s">
        <v>352</v>
      </c>
      <c r="B27" s="134" t="s">
        <v>444</v>
      </c>
      <c r="C27" s="103"/>
      <c r="D27" s="103"/>
    </row>
    <row r="28" spans="1:4" ht="16.5" customHeight="1">
      <c r="A28" s="129" t="s">
        <v>352</v>
      </c>
      <c r="B28" s="134" t="s">
        <v>445</v>
      </c>
      <c r="C28" s="103"/>
      <c r="D28" s="103"/>
    </row>
    <row r="29" spans="1:4" ht="16.5" customHeight="1">
      <c r="A29" s="131"/>
      <c r="B29" s="73" t="s">
        <v>446</v>
      </c>
      <c r="C29" s="97">
        <v>11579811180</v>
      </c>
      <c r="D29" s="97">
        <v>11289128406</v>
      </c>
    </row>
    <row r="30" spans="1:4" ht="16.5" customHeight="1">
      <c r="A30" s="189">
        <v>5</v>
      </c>
      <c r="B30" s="163" t="s">
        <v>447</v>
      </c>
      <c r="C30" s="126" t="s">
        <v>220</v>
      </c>
      <c r="D30" s="126" t="s">
        <v>426</v>
      </c>
    </row>
    <row r="31" spans="1:4" ht="16.5" customHeight="1">
      <c r="A31" s="129" t="s">
        <v>352</v>
      </c>
      <c r="B31" s="135" t="s">
        <v>448</v>
      </c>
      <c r="C31" s="103">
        <v>106531723</v>
      </c>
      <c r="D31" s="103">
        <v>446611352</v>
      </c>
    </row>
    <row r="32" spans="1:4" ht="16.5" customHeight="1">
      <c r="A32" s="136" t="s">
        <v>352</v>
      </c>
      <c r="B32" s="137" t="s">
        <v>449</v>
      </c>
      <c r="C32" s="138"/>
      <c r="D32" s="103"/>
    </row>
    <row r="33" spans="1:4" ht="16.5" customHeight="1">
      <c r="A33" s="136" t="s">
        <v>352</v>
      </c>
      <c r="B33" s="137" t="s">
        <v>450</v>
      </c>
      <c r="C33" s="138"/>
      <c r="D33" s="103"/>
    </row>
    <row r="34" spans="1:4" ht="16.5" customHeight="1">
      <c r="A34" s="136" t="s">
        <v>352</v>
      </c>
      <c r="B34" s="137" t="s">
        <v>451</v>
      </c>
      <c r="C34" s="138">
        <v>800480323</v>
      </c>
      <c r="D34" s="103">
        <v>1311250241</v>
      </c>
    </row>
    <row r="35" spans="1:4" ht="16.5" customHeight="1">
      <c r="A35" s="136"/>
      <c r="B35" s="137" t="s">
        <v>452</v>
      </c>
      <c r="C35" s="138"/>
      <c r="D35" s="103"/>
    </row>
    <row r="36" spans="1:4" ht="16.5" customHeight="1">
      <c r="A36" s="136" t="s">
        <v>352</v>
      </c>
      <c r="B36" s="137" t="s">
        <v>453</v>
      </c>
      <c r="C36" s="138"/>
      <c r="D36" s="103"/>
    </row>
    <row r="37" spans="1:4" ht="16.5" customHeight="1">
      <c r="A37" s="131"/>
      <c r="B37" s="139" t="s">
        <v>454</v>
      </c>
      <c r="C37" s="97">
        <f>SUM(C31:C36)</f>
        <v>907012046</v>
      </c>
      <c r="D37" s="97">
        <v>1757861593</v>
      </c>
    </row>
    <row r="38" spans="1:4" ht="16.5" customHeight="1">
      <c r="A38" s="189">
        <v>6</v>
      </c>
      <c r="B38" s="163" t="s">
        <v>455</v>
      </c>
      <c r="C38" s="126" t="s">
        <v>220</v>
      </c>
      <c r="D38" s="126" t="s">
        <v>426</v>
      </c>
    </row>
    <row r="39" spans="1:4" ht="16.5" customHeight="1">
      <c r="A39" s="129" t="s">
        <v>352</v>
      </c>
      <c r="B39" s="135" t="s">
        <v>456</v>
      </c>
      <c r="C39" s="103"/>
      <c r="D39" s="103"/>
    </row>
    <row r="40" spans="1:4" ht="16.5" customHeight="1">
      <c r="A40" s="129"/>
      <c r="B40" s="140" t="s">
        <v>457</v>
      </c>
      <c r="C40" s="100"/>
      <c r="D40" s="103"/>
    </row>
    <row r="41" spans="1:4" ht="16.5" customHeight="1">
      <c r="A41" s="129" t="s">
        <v>352</v>
      </c>
      <c r="B41" s="135" t="s">
        <v>458</v>
      </c>
      <c r="C41" s="103"/>
      <c r="D41" s="103"/>
    </row>
    <row r="42" spans="1:4" ht="16.5" customHeight="1">
      <c r="A42" s="131"/>
      <c r="B42" s="139" t="s">
        <v>454</v>
      </c>
      <c r="C42" s="100">
        <v>0</v>
      </c>
      <c r="D42" s="100">
        <v>0</v>
      </c>
    </row>
    <row r="43" spans="1:4" ht="16.5" customHeight="1">
      <c r="A43" s="194">
        <v>7</v>
      </c>
      <c r="B43" s="195" t="s">
        <v>459</v>
      </c>
      <c r="C43" s="126" t="s">
        <v>220</v>
      </c>
      <c r="D43" s="126" t="s">
        <v>426</v>
      </c>
    </row>
    <row r="44" spans="1:4" ht="16.5" customHeight="1">
      <c r="A44" s="129" t="s">
        <v>352</v>
      </c>
      <c r="B44" s="135" t="s">
        <v>460</v>
      </c>
      <c r="C44" s="103"/>
      <c r="D44" s="103"/>
    </row>
    <row r="45" spans="1:4" ht="16.5" customHeight="1">
      <c r="A45" s="129" t="s">
        <v>352</v>
      </c>
      <c r="B45" s="135" t="s">
        <v>461</v>
      </c>
      <c r="C45" s="103"/>
      <c r="D45" s="103"/>
    </row>
    <row r="46" spans="1:4" ht="16.5" customHeight="1">
      <c r="A46" s="129" t="s">
        <v>352</v>
      </c>
      <c r="B46" s="135" t="s">
        <v>462</v>
      </c>
      <c r="C46" s="103"/>
      <c r="D46" s="103"/>
    </row>
    <row r="47" spans="1:4" ht="16.5" customHeight="1">
      <c r="A47" s="129" t="s">
        <v>352</v>
      </c>
      <c r="B47" s="135" t="s">
        <v>459</v>
      </c>
      <c r="C47" s="103">
        <v>42701000</v>
      </c>
      <c r="D47" s="103">
        <v>42701000</v>
      </c>
    </row>
    <row r="48" spans="1:4" ht="16.5" customHeight="1">
      <c r="A48" s="129" t="s">
        <v>352</v>
      </c>
      <c r="B48" s="135" t="s">
        <v>463</v>
      </c>
      <c r="C48" s="138">
        <v>-42701000</v>
      </c>
      <c r="D48" s="103">
        <v>-42701000</v>
      </c>
    </row>
    <row r="49" spans="1:4" ht="16.5" customHeight="1">
      <c r="A49" s="131"/>
      <c r="B49" s="141" t="s">
        <v>454</v>
      </c>
      <c r="C49" s="97">
        <v>0</v>
      </c>
      <c r="D49" s="97">
        <v>0</v>
      </c>
    </row>
    <row r="50" spans="1:4" ht="16.5" customHeight="1">
      <c r="A50" s="196">
        <v>8</v>
      </c>
      <c r="B50" s="198" t="s">
        <v>464</v>
      </c>
      <c r="C50" s="143"/>
      <c r="D50" s="143"/>
    </row>
    <row r="51" spans="1:4" ht="16.5" customHeight="1">
      <c r="A51" s="196">
        <v>9</v>
      </c>
      <c r="B51" s="198" t="s">
        <v>465</v>
      </c>
      <c r="C51" s="143"/>
      <c r="D51" s="143"/>
    </row>
    <row r="52" spans="1:4" ht="16.5" customHeight="1">
      <c r="A52" s="196">
        <v>10</v>
      </c>
      <c r="B52" s="198" t="s">
        <v>466</v>
      </c>
      <c r="C52" s="143"/>
      <c r="D52" s="143"/>
    </row>
    <row r="53" spans="1:4" ht="16.5" customHeight="1">
      <c r="A53" s="196">
        <v>11</v>
      </c>
      <c r="B53" s="198" t="s">
        <v>467</v>
      </c>
      <c r="C53" s="132" t="s">
        <v>220</v>
      </c>
      <c r="D53" s="126" t="s">
        <v>426</v>
      </c>
    </row>
    <row r="54" spans="1:4" ht="16.5" customHeight="1">
      <c r="A54" s="145" t="s">
        <v>352</v>
      </c>
      <c r="B54" s="146" t="s">
        <v>468</v>
      </c>
      <c r="C54" s="128">
        <v>1147239190</v>
      </c>
      <c r="D54" s="128">
        <v>1183829356</v>
      </c>
    </row>
    <row r="55" spans="1:4" ht="16.5" customHeight="1">
      <c r="A55" s="129"/>
      <c r="B55" s="147" t="s">
        <v>469</v>
      </c>
      <c r="C55" s="100"/>
      <c r="D55" s="100"/>
    </row>
    <row r="56" spans="1:4" ht="16.5" customHeight="1">
      <c r="A56" s="129"/>
      <c r="B56" s="147" t="s">
        <v>470</v>
      </c>
      <c r="C56" s="100"/>
      <c r="D56" s="100"/>
    </row>
    <row r="57" spans="1:4" ht="16.5" customHeight="1">
      <c r="A57" s="129"/>
      <c r="B57" s="147" t="s">
        <v>470</v>
      </c>
      <c r="C57" s="100"/>
      <c r="D57" s="100"/>
    </row>
    <row r="58" spans="1:4" ht="16.5" customHeight="1">
      <c r="A58" s="73">
        <v>12</v>
      </c>
      <c r="B58" s="199" t="s">
        <v>471</v>
      </c>
      <c r="C58" s="100"/>
      <c r="D58" s="100"/>
    </row>
    <row r="59" spans="1:4" ht="16.5" customHeight="1">
      <c r="A59" s="196">
        <v>13</v>
      </c>
      <c r="B59" s="198" t="s">
        <v>472</v>
      </c>
      <c r="C59" s="132"/>
      <c r="D59" s="132"/>
    </row>
    <row r="60" spans="1:4" ht="16.5" customHeight="1">
      <c r="A60" s="194">
        <v>14</v>
      </c>
      <c r="B60" s="200" t="s">
        <v>336</v>
      </c>
      <c r="C60" s="126" t="s">
        <v>220</v>
      </c>
      <c r="D60" s="126" t="s">
        <v>426</v>
      </c>
    </row>
    <row r="61" spans="1:4" ht="16.5" customHeight="1">
      <c r="A61" s="149" t="s">
        <v>352</v>
      </c>
      <c r="B61" s="147" t="s">
        <v>473</v>
      </c>
      <c r="C61" s="100"/>
      <c r="D61" s="100"/>
    </row>
    <row r="62" spans="1:4" ht="16.5" customHeight="1">
      <c r="A62" s="149" t="s">
        <v>352</v>
      </c>
      <c r="B62" s="147" t="s">
        <v>474</v>
      </c>
      <c r="C62" s="100"/>
      <c r="D62" s="100"/>
    </row>
    <row r="63" spans="1:4" ht="16.5" customHeight="1">
      <c r="A63" s="149" t="s">
        <v>352</v>
      </c>
      <c r="B63" s="147" t="s">
        <v>475</v>
      </c>
      <c r="C63" s="100"/>
      <c r="D63" s="100"/>
    </row>
    <row r="64" spans="1:4" ht="16.5" customHeight="1">
      <c r="A64" s="149" t="s">
        <v>352</v>
      </c>
      <c r="B64" s="147" t="s">
        <v>476</v>
      </c>
      <c r="C64" s="100"/>
      <c r="D64" s="100"/>
    </row>
    <row r="65" spans="1:4" ht="16.5" customHeight="1">
      <c r="A65" s="149"/>
      <c r="B65" s="147" t="s">
        <v>477</v>
      </c>
      <c r="C65" s="100"/>
      <c r="D65" s="100"/>
    </row>
    <row r="66" spans="1:4" ht="16.5" customHeight="1">
      <c r="A66" s="150" t="s">
        <v>352</v>
      </c>
      <c r="B66" s="147" t="s">
        <v>336</v>
      </c>
      <c r="C66" s="103">
        <v>8581465105</v>
      </c>
      <c r="D66" s="103">
        <v>10406268884</v>
      </c>
    </row>
    <row r="67" spans="1:4" ht="16.5" customHeight="1">
      <c r="A67" s="151"/>
      <c r="B67" s="152" t="s">
        <v>454</v>
      </c>
      <c r="C67" s="100">
        <f>SUM(C66)</f>
        <v>8581465105</v>
      </c>
      <c r="D67" s="100">
        <v>10406268884</v>
      </c>
    </row>
    <row r="68" spans="1:4" ht="16.5" customHeight="1">
      <c r="A68" s="194">
        <v>15</v>
      </c>
      <c r="B68" s="163" t="s">
        <v>478</v>
      </c>
      <c r="C68" s="126" t="s">
        <v>220</v>
      </c>
      <c r="D68" s="126" t="s">
        <v>426</v>
      </c>
    </row>
    <row r="69" spans="1:4" ht="16.5" customHeight="1">
      <c r="A69" s="129" t="s">
        <v>352</v>
      </c>
      <c r="B69" s="111" t="s">
        <v>479</v>
      </c>
      <c r="C69" s="103">
        <v>3000000000</v>
      </c>
      <c r="D69" s="103">
        <v>6500000000</v>
      </c>
    </row>
    <row r="70" spans="1:4" ht="16.5" customHeight="1">
      <c r="A70" s="129" t="s">
        <v>352</v>
      </c>
      <c r="B70" s="111" t="s">
        <v>480</v>
      </c>
      <c r="C70" s="103"/>
      <c r="D70" s="103"/>
    </row>
    <row r="71" spans="1:4" ht="16.5" customHeight="1">
      <c r="A71" s="131" t="s">
        <v>352</v>
      </c>
      <c r="B71" s="139" t="s">
        <v>454</v>
      </c>
      <c r="C71" s="100">
        <v>3000000000</v>
      </c>
      <c r="D71" s="100">
        <v>6500000000</v>
      </c>
    </row>
    <row r="72" spans="1:4" ht="16.5" customHeight="1">
      <c r="A72" s="194">
        <v>16</v>
      </c>
      <c r="B72" s="195" t="s">
        <v>481</v>
      </c>
      <c r="C72" s="126" t="s">
        <v>220</v>
      </c>
      <c r="D72" s="126" t="s">
        <v>426</v>
      </c>
    </row>
    <row r="73" spans="1:4" ht="16.5" customHeight="1">
      <c r="A73" s="129" t="s">
        <v>352</v>
      </c>
      <c r="B73" s="111" t="s">
        <v>482</v>
      </c>
      <c r="C73" s="103">
        <v>644931023</v>
      </c>
      <c r="D73" s="103">
        <v>276281102</v>
      </c>
    </row>
    <row r="74" spans="1:4" ht="16.5" customHeight="1">
      <c r="A74" s="129" t="s">
        <v>352</v>
      </c>
      <c r="B74" s="111" t="s">
        <v>483</v>
      </c>
      <c r="C74" s="103"/>
      <c r="D74" s="103"/>
    </row>
    <row r="75" spans="1:4" ht="16.5" customHeight="1">
      <c r="A75" s="129" t="s">
        <v>352</v>
      </c>
      <c r="B75" s="111" t="s">
        <v>484</v>
      </c>
      <c r="C75" s="103"/>
      <c r="D75" s="103"/>
    </row>
    <row r="76" spans="1:4" ht="16.5" customHeight="1">
      <c r="A76" s="129" t="s">
        <v>352</v>
      </c>
      <c r="B76" s="111" t="s">
        <v>485</v>
      </c>
      <c r="C76" s="103"/>
      <c r="D76" s="103"/>
    </row>
    <row r="77" spans="1:4" ht="16.5" customHeight="1">
      <c r="A77" s="129" t="s">
        <v>352</v>
      </c>
      <c r="B77" s="153" t="s">
        <v>486</v>
      </c>
      <c r="C77" s="103">
        <v>54261033</v>
      </c>
      <c r="D77" s="103">
        <v>101379392</v>
      </c>
    </row>
    <row r="78" spans="1:4" ht="16.5" customHeight="1">
      <c r="A78" s="129" t="s">
        <v>352</v>
      </c>
      <c r="B78" s="153" t="s">
        <v>487</v>
      </c>
      <c r="C78" s="154"/>
      <c r="D78" s="103"/>
    </row>
    <row r="79" spans="1:4" ht="16.5" customHeight="1">
      <c r="A79" s="129" t="s">
        <v>352</v>
      </c>
      <c r="B79" s="153" t="s">
        <v>488</v>
      </c>
      <c r="C79" s="103">
        <v>0</v>
      </c>
      <c r="D79" s="103">
        <v>50018000</v>
      </c>
    </row>
    <row r="80" spans="1:4" ht="16.5" customHeight="1">
      <c r="A80" s="129" t="s">
        <v>352</v>
      </c>
      <c r="B80" s="153" t="s">
        <v>453</v>
      </c>
      <c r="C80" s="154"/>
      <c r="D80" s="103"/>
    </row>
    <row r="81" spans="1:4" ht="16.5" customHeight="1">
      <c r="A81" s="129" t="s">
        <v>352</v>
      </c>
      <c r="B81" s="153" t="s">
        <v>489</v>
      </c>
      <c r="C81" s="154"/>
      <c r="D81" s="103"/>
    </row>
    <row r="82" spans="1:4" ht="16.5" customHeight="1">
      <c r="A82" s="131"/>
      <c r="B82" s="139" t="s">
        <v>454</v>
      </c>
      <c r="C82" s="128">
        <v>699192056</v>
      </c>
      <c r="D82" s="128">
        <v>427678494</v>
      </c>
    </row>
    <row r="83" spans="1:4" ht="16.5" customHeight="1">
      <c r="A83" s="194">
        <v>17</v>
      </c>
      <c r="B83" s="195" t="s">
        <v>490</v>
      </c>
      <c r="C83" s="126" t="s">
        <v>220</v>
      </c>
      <c r="D83" s="126" t="s">
        <v>426</v>
      </c>
    </row>
    <row r="84" spans="1:4" ht="16.5" customHeight="1">
      <c r="A84" s="129" t="s">
        <v>352</v>
      </c>
      <c r="B84" s="111" t="s">
        <v>491</v>
      </c>
      <c r="C84" s="155"/>
      <c r="D84" s="103"/>
    </row>
    <row r="85" spans="1:4" ht="16.5" customHeight="1">
      <c r="A85" s="129" t="s">
        <v>352</v>
      </c>
      <c r="B85" s="111" t="s">
        <v>492</v>
      </c>
      <c r="C85" s="155"/>
      <c r="D85" s="103"/>
    </row>
    <row r="86" spans="1:4" ht="16.5" customHeight="1">
      <c r="A86" s="129" t="s">
        <v>352</v>
      </c>
      <c r="B86" s="111" t="s">
        <v>493</v>
      </c>
      <c r="C86" s="103"/>
      <c r="D86" s="103"/>
    </row>
    <row r="87" spans="1:4" ht="16.5" customHeight="1">
      <c r="A87" s="136"/>
      <c r="B87" s="111" t="s">
        <v>494</v>
      </c>
      <c r="C87" s="138">
        <v>182444282</v>
      </c>
      <c r="D87" s="103">
        <v>12527777</v>
      </c>
    </row>
    <row r="88" spans="1:4" ht="16.5" customHeight="1">
      <c r="A88" s="131"/>
      <c r="B88" s="73" t="s">
        <v>431</v>
      </c>
      <c r="C88" s="97">
        <f>SUM(C87)</f>
        <v>182444282</v>
      </c>
      <c r="D88" s="97">
        <v>12527777</v>
      </c>
    </row>
    <row r="89" spans="1:4" ht="16.5" customHeight="1">
      <c r="A89" s="194">
        <v>18</v>
      </c>
      <c r="B89" s="195" t="s">
        <v>495</v>
      </c>
      <c r="C89" s="126" t="s">
        <v>220</v>
      </c>
      <c r="D89" s="126" t="s">
        <v>426</v>
      </c>
    </row>
    <row r="90" spans="1:4" ht="16.5" customHeight="1">
      <c r="A90" s="129" t="s">
        <v>352</v>
      </c>
      <c r="B90" s="111" t="s">
        <v>496</v>
      </c>
      <c r="C90" s="103"/>
      <c r="D90" s="103"/>
    </row>
    <row r="91" spans="1:4" ht="16.5" customHeight="1">
      <c r="A91" s="129" t="s">
        <v>352</v>
      </c>
      <c r="B91" s="111" t="s">
        <v>497</v>
      </c>
      <c r="C91" s="103">
        <v>665820587</v>
      </c>
      <c r="D91" s="103">
        <v>744792594</v>
      </c>
    </row>
    <row r="92" spans="1:4" ht="16.5" customHeight="1">
      <c r="A92" s="129" t="s">
        <v>352</v>
      </c>
      <c r="B92" s="111" t="s">
        <v>498</v>
      </c>
      <c r="C92" s="103"/>
      <c r="D92" s="103"/>
    </row>
    <row r="93" spans="1:4" ht="16.5" customHeight="1">
      <c r="A93" s="156" t="s">
        <v>352</v>
      </c>
      <c r="B93" s="111" t="s">
        <v>499</v>
      </c>
      <c r="C93" s="103">
        <v>6345596</v>
      </c>
      <c r="D93" s="103">
        <v>49417032</v>
      </c>
    </row>
    <row r="94" spans="1:4" ht="16.5" customHeight="1">
      <c r="A94" s="129" t="s">
        <v>352</v>
      </c>
      <c r="B94" s="111" t="s">
        <v>500</v>
      </c>
      <c r="C94" s="103">
        <v>2765962</v>
      </c>
      <c r="D94" s="103">
        <v>108027548</v>
      </c>
    </row>
    <row r="95" spans="1:4" ht="16.5" customHeight="1">
      <c r="A95" s="129" t="s">
        <v>352</v>
      </c>
      <c r="B95" s="157" t="s">
        <v>501</v>
      </c>
      <c r="C95" s="138"/>
      <c r="D95" s="103"/>
    </row>
    <row r="96" spans="1:4" ht="16.5" customHeight="1">
      <c r="A96" s="129" t="s">
        <v>352</v>
      </c>
      <c r="B96" s="157" t="s">
        <v>502</v>
      </c>
      <c r="C96" s="138"/>
      <c r="D96" s="103"/>
    </row>
    <row r="97" spans="1:4" ht="16.5" customHeight="1">
      <c r="A97" s="129" t="s">
        <v>352</v>
      </c>
      <c r="B97" s="157" t="s">
        <v>495</v>
      </c>
      <c r="C97" s="138">
        <v>411749054</v>
      </c>
      <c r="D97" s="103">
        <v>335529903</v>
      </c>
    </row>
    <row r="98" spans="1:4" ht="16.5" customHeight="1">
      <c r="A98" s="131"/>
      <c r="B98" s="73" t="s">
        <v>431</v>
      </c>
      <c r="C98" s="97">
        <f>SUM(C90:C97)</f>
        <v>1086681199</v>
      </c>
      <c r="D98" s="97">
        <v>1237767077</v>
      </c>
    </row>
    <row r="99" spans="1:4" ht="16.5" customHeight="1">
      <c r="A99" s="189">
        <v>19</v>
      </c>
      <c r="B99" s="190" t="s">
        <v>503</v>
      </c>
      <c r="C99" s="126" t="s">
        <v>220</v>
      </c>
      <c r="D99" s="126" t="s">
        <v>426</v>
      </c>
    </row>
    <row r="100" spans="1:4" ht="16.5" customHeight="1">
      <c r="A100" s="129"/>
      <c r="B100" s="111" t="s">
        <v>504</v>
      </c>
      <c r="C100" s="100"/>
      <c r="D100" s="100"/>
    </row>
    <row r="101" spans="1:4" ht="16.5" customHeight="1">
      <c r="A101" s="129"/>
      <c r="B101" s="159" t="s">
        <v>505</v>
      </c>
      <c r="C101" s="100"/>
      <c r="D101" s="100"/>
    </row>
    <row r="102" spans="1:4" ht="16.5" customHeight="1">
      <c r="A102" s="129"/>
      <c r="B102" s="111" t="s">
        <v>506</v>
      </c>
      <c r="C102" s="100"/>
      <c r="D102" s="100"/>
    </row>
    <row r="103" spans="1:4" ht="16.5" customHeight="1">
      <c r="A103" s="131"/>
      <c r="B103" s="148" t="s">
        <v>431</v>
      </c>
      <c r="C103" s="97">
        <v>0</v>
      </c>
      <c r="D103" s="97">
        <v>0</v>
      </c>
    </row>
    <row r="104" spans="1:4" ht="16.5" customHeight="1">
      <c r="A104" s="189">
        <v>20</v>
      </c>
      <c r="B104" s="158" t="s">
        <v>507</v>
      </c>
      <c r="C104" s="126" t="s">
        <v>220</v>
      </c>
      <c r="D104" s="126" t="s">
        <v>426</v>
      </c>
    </row>
    <row r="105" spans="1:4" ht="16.5" customHeight="1">
      <c r="A105" s="149" t="s">
        <v>508</v>
      </c>
      <c r="B105" s="111" t="s">
        <v>509</v>
      </c>
      <c r="C105" s="100">
        <v>0</v>
      </c>
      <c r="D105" s="100">
        <v>0</v>
      </c>
    </row>
    <row r="106" spans="1:4" ht="16.5" customHeight="1">
      <c r="A106" s="129" t="s">
        <v>352</v>
      </c>
      <c r="B106" s="111" t="s">
        <v>510</v>
      </c>
      <c r="C106" s="103">
        <v>0</v>
      </c>
      <c r="D106" s="103">
        <v>0</v>
      </c>
    </row>
    <row r="107" spans="1:4" ht="16.5" customHeight="1">
      <c r="A107" s="129" t="s">
        <v>352</v>
      </c>
      <c r="B107" s="111" t="s">
        <v>511</v>
      </c>
      <c r="C107" s="100"/>
      <c r="D107" s="100"/>
    </row>
    <row r="108" spans="1:4" ht="16.5" customHeight="1">
      <c r="A108" s="129" t="s">
        <v>352</v>
      </c>
      <c r="B108" s="111" t="s">
        <v>512</v>
      </c>
      <c r="C108" s="100"/>
      <c r="D108" s="100"/>
    </row>
    <row r="109" spans="1:4" ht="16.5" customHeight="1">
      <c r="A109" s="149" t="s">
        <v>513</v>
      </c>
      <c r="B109" s="111" t="s">
        <v>514</v>
      </c>
      <c r="C109" s="100"/>
      <c r="D109" s="100"/>
    </row>
    <row r="110" spans="1:4" ht="16.5" customHeight="1">
      <c r="A110" s="129" t="s">
        <v>352</v>
      </c>
      <c r="B110" s="111" t="s">
        <v>515</v>
      </c>
      <c r="C110" s="100"/>
      <c r="D110" s="100"/>
    </row>
    <row r="111" spans="1:4" ht="16.5" customHeight="1">
      <c r="A111" s="129" t="s">
        <v>352</v>
      </c>
      <c r="B111" s="111" t="s">
        <v>516</v>
      </c>
      <c r="C111" s="100"/>
      <c r="D111" s="100"/>
    </row>
    <row r="112" spans="1:4" ht="16.5" customHeight="1">
      <c r="A112" s="131"/>
      <c r="B112" s="148" t="s">
        <v>431</v>
      </c>
      <c r="C112" s="97">
        <v>0</v>
      </c>
      <c r="D112" s="97">
        <v>0</v>
      </c>
    </row>
    <row r="113" spans="1:4" ht="16.5" customHeight="1">
      <c r="A113" s="189">
        <v>21</v>
      </c>
      <c r="B113" s="163" t="s">
        <v>517</v>
      </c>
      <c r="C113" s="126" t="s">
        <v>220</v>
      </c>
      <c r="D113" s="126" t="s">
        <v>426</v>
      </c>
    </row>
    <row r="114" spans="1:4" ht="16.5" customHeight="1">
      <c r="A114" s="149" t="s">
        <v>508</v>
      </c>
      <c r="B114" s="134" t="s">
        <v>518</v>
      </c>
      <c r="C114" s="100"/>
      <c r="D114" s="100"/>
    </row>
    <row r="115" spans="1:4" ht="16.5" customHeight="1">
      <c r="A115" s="129" t="s">
        <v>352</v>
      </c>
      <c r="B115" s="134" t="s">
        <v>519</v>
      </c>
      <c r="C115" s="103"/>
      <c r="D115" s="103"/>
    </row>
    <row r="116" spans="1:4" ht="16.5" customHeight="1">
      <c r="A116" s="129"/>
      <c r="B116" s="111" t="s">
        <v>520</v>
      </c>
      <c r="C116" s="103"/>
      <c r="D116" s="103"/>
    </row>
    <row r="117" spans="1:4" ht="16.5" customHeight="1">
      <c r="A117" s="129" t="s">
        <v>352</v>
      </c>
      <c r="B117" s="111" t="s">
        <v>521</v>
      </c>
      <c r="C117" s="103"/>
      <c r="D117" s="103"/>
    </row>
    <row r="118" spans="1:4" ht="16.5" customHeight="1">
      <c r="A118" s="129" t="s">
        <v>352</v>
      </c>
      <c r="B118" s="111" t="s">
        <v>522</v>
      </c>
      <c r="C118" s="103"/>
      <c r="D118" s="103"/>
    </row>
    <row r="119" spans="1:4" ht="16.5" customHeight="1">
      <c r="A119" s="129" t="s">
        <v>352</v>
      </c>
      <c r="B119" s="111" t="s">
        <v>523</v>
      </c>
      <c r="C119" s="100"/>
      <c r="D119" s="100"/>
    </row>
    <row r="120" spans="1:4" ht="16.5" customHeight="1">
      <c r="A120" s="131"/>
      <c r="B120" s="160" t="s">
        <v>524</v>
      </c>
      <c r="C120" s="161"/>
      <c r="D120" s="161"/>
    </row>
    <row r="121" spans="1:4" ht="16.5" customHeight="1">
      <c r="A121" s="162"/>
      <c r="B121" s="163"/>
      <c r="C121" s="126" t="s">
        <v>220</v>
      </c>
      <c r="D121" s="126" t="s">
        <v>426</v>
      </c>
    </row>
    <row r="122" spans="1:4" ht="16.5" customHeight="1">
      <c r="A122" s="149" t="s">
        <v>513</v>
      </c>
      <c r="B122" s="134" t="s">
        <v>525</v>
      </c>
      <c r="C122" s="103"/>
      <c r="D122" s="103"/>
    </row>
    <row r="123" spans="1:4" ht="16.5" customHeight="1">
      <c r="A123" s="129" t="s">
        <v>352</v>
      </c>
      <c r="B123" s="111" t="s">
        <v>526</v>
      </c>
      <c r="C123" s="103"/>
      <c r="D123" s="103"/>
    </row>
    <row r="124" spans="1:4" ht="16.5" customHeight="1">
      <c r="A124" s="149"/>
      <c r="B124" s="111" t="s">
        <v>527</v>
      </c>
      <c r="C124" s="103"/>
      <c r="D124" s="103"/>
    </row>
    <row r="125" spans="1:4" ht="16.5" customHeight="1">
      <c r="A125" s="129" t="s">
        <v>352</v>
      </c>
      <c r="B125" s="111" t="s">
        <v>528</v>
      </c>
      <c r="C125" s="103"/>
      <c r="D125" s="103"/>
    </row>
    <row r="126" spans="1:4" ht="16.5" customHeight="1">
      <c r="A126" s="129" t="s">
        <v>352</v>
      </c>
      <c r="B126" s="102" t="s">
        <v>529</v>
      </c>
      <c r="C126" s="161"/>
      <c r="D126" s="161"/>
    </row>
    <row r="127" spans="1:4" ht="16.5" customHeight="1">
      <c r="A127" s="189">
        <v>22</v>
      </c>
      <c r="B127" s="163" t="s">
        <v>530</v>
      </c>
      <c r="C127" s="126" t="s">
        <v>220</v>
      </c>
      <c r="D127" s="126" t="s">
        <v>426</v>
      </c>
    </row>
    <row r="128" spans="1:4" ht="16.5" customHeight="1">
      <c r="A128" s="67" t="s">
        <v>508</v>
      </c>
      <c r="B128" s="164" t="s">
        <v>531</v>
      </c>
      <c r="C128" s="103"/>
      <c r="D128" s="103"/>
    </row>
    <row r="129" spans="1:4" ht="16.5" customHeight="1">
      <c r="A129" s="67" t="s">
        <v>513</v>
      </c>
      <c r="B129" s="111" t="s">
        <v>532</v>
      </c>
      <c r="C129" s="103"/>
      <c r="D129" s="103"/>
    </row>
    <row r="130" spans="1:4" ht="16.5" customHeight="1">
      <c r="A130" s="136" t="s">
        <v>352</v>
      </c>
      <c r="B130" s="157" t="s">
        <v>533</v>
      </c>
      <c r="C130" s="138">
        <v>28396800000</v>
      </c>
      <c r="D130" s="103">
        <v>28396800000</v>
      </c>
    </row>
    <row r="131" spans="1:4" ht="16.5" customHeight="1">
      <c r="A131" s="129" t="s">
        <v>352</v>
      </c>
      <c r="B131" s="111" t="s">
        <v>534</v>
      </c>
      <c r="C131" s="103">
        <v>27283200000</v>
      </c>
      <c r="D131" s="103">
        <v>27283200000</v>
      </c>
    </row>
    <row r="132" spans="1:4" ht="16.5" customHeight="1">
      <c r="A132" s="129"/>
      <c r="B132" s="165" t="s">
        <v>431</v>
      </c>
      <c r="C132" s="100">
        <v>55680000000</v>
      </c>
      <c r="D132" s="100">
        <v>55680000000</v>
      </c>
    </row>
    <row r="133" spans="1:4" ht="16.5" customHeight="1">
      <c r="A133" s="129"/>
      <c r="B133" s="166" t="s">
        <v>535</v>
      </c>
      <c r="C133" s="100"/>
      <c r="D133" s="100"/>
    </row>
    <row r="134" spans="1:4" ht="16.5" customHeight="1">
      <c r="A134" s="129"/>
      <c r="B134" s="166" t="s">
        <v>536</v>
      </c>
      <c r="C134" s="100"/>
      <c r="D134" s="100"/>
    </row>
    <row r="135" spans="1:4" ht="16.5" customHeight="1">
      <c r="A135" s="167" t="s">
        <v>537</v>
      </c>
      <c r="B135" s="168" t="s">
        <v>538</v>
      </c>
      <c r="C135" s="169" t="s">
        <v>348</v>
      </c>
      <c r="D135" s="169" t="s">
        <v>349</v>
      </c>
    </row>
    <row r="136" spans="1:4" ht="16.5" customHeight="1">
      <c r="A136" s="129" t="s">
        <v>352</v>
      </c>
      <c r="B136" s="111" t="s">
        <v>539</v>
      </c>
      <c r="C136" s="103"/>
      <c r="D136" s="103"/>
    </row>
    <row r="137" spans="1:4" ht="16.5" customHeight="1">
      <c r="A137" s="170" t="s">
        <v>351</v>
      </c>
      <c r="B137" s="111" t="s">
        <v>540</v>
      </c>
      <c r="C137" s="103">
        <v>55680000000</v>
      </c>
      <c r="D137" s="103">
        <v>55680000000</v>
      </c>
    </row>
    <row r="138" spans="1:4" ht="16.5" customHeight="1">
      <c r="A138" s="170" t="s">
        <v>351</v>
      </c>
      <c r="B138" s="111" t="s">
        <v>696</v>
      </c>
      <c r="C138" s="103"/>
      <c r="D138" s="103"/>
    </row>
    <row r="139" spans="1:4" ht="16.5" customHeight="1">
      <c r="A139" s="170" t="s">
        <v>351</v>
      </c>
      <c r="B139" s="171" t="s">
        <v>697</v>
      </c>
      <c r="C139" s="103"/>
      <c r="D139" s="103"/>
    </row>
    <row r="140" spans="1:4" ht="16.5" customHeight="1">
      <c r="A140" s="170" t="s">
        <v>351</v>
      </c>
      <c r="B140" s="111" t="s">
        <v>698</v>
      </c>
      <c r="C140" s="138">
        <v>55680000000</v>
      </c>
      <c r="D140" s="138">
        <v>55680000000</v>
      </c>
    </row>
    <row r="141" spans="1:4" ht="16.5" customHeight="1">
      <c r="A141" s="129" t="s">
        <v>352</v>
      </c>
      <c r="B141" s="166" t="s">
        <v>541</v>
      </c>
      <c r="C141" s="103"/>
      <c r="D141" s="103"/>
    </row>
    <row r="142" spans="1:4" ht="16.5" customHeight="1">
      <c r="A142" s="129"/>
      <c r="B142" s="166" t="s">
        <v>542</v>
      </c>
      <c r="C142" s="103"/>
      <c r="D142" s="103"/>
    </row>
    <row r="143" spans="1:4" ht="16.5" customHeight="1">
      <c r="A143" s="167" t="s">
        <v>543</v>
      </c>
      <c r="B143" s="172" t="s">
        <v>544</v>
      </c>
      <c r="C143" s="103"/>
      <c r="D143" s="103"/>
    </row>
    <row r="144" spans="1:4" ht="16.5" customHeight="1">
      <c r="A144" s="129" t="s">
        <v>352</v>
      </c>
      <c r="B144" s="111" t="s">
        <v>545</v>
      </c>
      <c r="C144" s="173"/>
      <c r="D144" s="173"/>
    </row>
    <row r="145" spans="1:4" ht="16.5" customHeight="1">
      <c r="A145" s="170" t="s">
        <v>351</v>
      </c>
      <c r="B145" s="130" t="s">
        <v>546</v>
      </c>
      <c r="C145" s="103"/>
      <c r="D145" s="103"/>
    </row>
    <row r="146" spans="1:4" ht="16.5" customHeight="1">
      <c r="A146" s="170" t="s">
        <v>351</v>
      </c>
      <c r="B146" s="111" t="s">
        <v>547</v>
      </c>
      <c r="C146" s="103"/>
      <c r="D146" s="103"/>
    </row>
    <row r="147" spans="1:4" ht="16.5" customHeight="1">
      <c r="A147" s="129" t="s">
        <v>352</v>
      </c>
      <c r="B147" s="111" t="s">
        <v>548</v>
      </c>
      <c r="C147" s="103"/>
      <c r="D147" s="103"/>
    </row>
    <row r="148" spans="1:4" ht="16.5" customHeight="1">
      <c r="A148" s="67" t="s">
        <v>549</v>
      </c>
      <c r="B148" s="202" t="s">
        <v>550</v>
      </c>
      <c r="C148" s="169" t="s">
        <v>220</v>
      </c>
      <c r="D148" s="169" t="s">
        <v>426</v>
      </c>
    </row>
    <row r="149" spans="1:4" ht="16.5" customHeight="1">
      <c r="A149" s="129" t="s">
        <v>352</v>
      </c>
      <c r="B149" s="134" t="s">
        <v>551</v>
      </c>
      <c r="C149" s="103">
        <v>5568000</v>
      </c>
      <c r="D149" s="103">
        <v>5568000</v>
      </c>
    </row>
    <row r="150" spans="1:4" ht="16.5" customHeight="1">
      <c r="A150" s="129" t="s">
        <v>352</v>
      </c>
      <c r="B150" s="134" t="s">
        <v>552</v>
      </c>
      <c r="C150" s="103">
        <v>5568000</v>
      </c>
      <c r="D150" s="103">
        <v>5568000</v>
      </c>
    </row>
    <row r="151" spans="1:4" ht="16.5" customHeight="1">
      <c r="A151" s="170" t="s">
        <v>351</v>
      </c>
      <c r="B151" s="134" t="s">
        <v>553</v>
      </c>
      <c r="C151" s="103">
        <v>5568000</v>
      </c>
      <c r="D151" s="103">
        <v>5568000</v>
      </c>
    </row>
    <row r="152" spans="1:4" ht="16.5" customHeight="1">
      <c r="A152" s="170" t="s">
        <v>351</v>
      </c>
      <c r="B152" s="134" t="s">
        <v>554</v>
      </c>
      <c r="C152" s="103"/>
      <c r="D152" s="103"/>
    </row>
    <row r="153" spans="1:4" ht="16.5" customHeight="1">
      <c r="A153" s="129" t="s">
        <v>352</v>
      </c>
      <c r="B153" s="134" t="s">
        <v>555</v>
      </c>
      <c r="C153" s="103"/>
      <c r="D153" s="103"/>
    </row>
    <row r="154" spans="1:4" ht="16.5" customHeight="1">
      <c r="A154" s="170" t="s">
        <v>351</v>
      </c>
      <c r="B154" s="134" t="s">
        <v>553</v>
      </c>
      <c r="C154" s="103"/>
      <c r="D154" s="103"/>
    </row>
    <row r="155" spans="1:4" ht="16.5" customHeight="1">
      <c r="A155" s="170" t="s">
        <v>351</v>
      </c>
      <c r="B155" s="134" t="s">
        <v>554</v>
      </c>
      <c r="C155" s="103"/>
      <c r="D155" s="103"/>
    </row>
    <row r="156" spans="1:4" ht="16.5" customHeight="1">
      <c r="A156" s="129" t="s">
        <v>352</v>
      </c>
      <c r="B156" s="134" t="s">
        <v>556</v>
      </c>
      <c r="C156" s="103">
        <v>5568000</v>
      </c>
      <c r="D156" s="103">
        <v>5568000</v>
      </c>
    </row>
    <row r="157" spans="1:4" ht="16.5" customHeight="1">
      <c r="A157" s="170" t="s">
        <v>351</v>
      </c>
      <c r="B157" s="134" t="s">
        <v>553</v>
      </c>
      <c r="C157" s="103">
        <v>5568000</v>
      </c>
      <c r="D157" s="103">
        <v>5568000</v>
      </c>
    </row>
    <row r="158" spans="1:4" ht="16.5" customHeight="1">
      <c r="A158" s="170" t="s">
        <v>351</v>
      </c>
      <c r="B158" s="134" t="s">
        <v>554</v>
      </c>
      <c r="C158" s="100"/>
      <c r="D158" s="100"/>
    </row>
    <row r="159" spans="1:4" ht="16.5" customHeight="1">
      <c r="A159" s="129" t="s">
        <v>557</v>
      </c>
      <c r="B159" s="134" t="s">
        <v>558</v>
      </c>
      <c r="C159" s="103">
        <v>10000</v>
      </c>
      <c r="D159" s="103">
        <v>10000</v>
      </c>
    </row>
    <row r="160" spans="1:4" ht="16.5" customHeight="1">
      <c r="A160" s="67" t="s">
        <v>559</v>
      </c>
      <c r="B160" s="202" t="s">
        <v>560</v>
      </c>
      <c r="C160" s="169"/>
      <c r="D160" s="169"/>
    </row>
    <row r="161" spans="1:4" ht="16.5" customHeight="1">
      <c r="A161" s="129" t="s">
        <v>352</v>
      </c>
      <c r="B161" s="134" t="s">
        <v>561</v>
      </c>
      <c r="C161" s="103">
        <v>15013122301</v>
      </c>
      <c r="D161" s="103">
        <v>15013122301</v>
      </c>
    </row>
    <row r="162" spans="1:4" ht="16.5" customHeight="1">
      <c r="A162" s="129" t="s">
        <v>352</v>
      </c>
      <c r="B162" s="134" t="s">
        <v>562</v>
      </c>
      <c r="C162" s="103">
        <v>3684066865</v>
      </c>
      <c r="D162" s="103">
        <v>3684066865</v>
      </c>
    </row>
    <row r="163" spans="1:4" ht="16.5" customHeight="1">
      <c r="A163" s="129" t="s">
        <v>352</v>
      </c>
      <c r="B163" s="134" t="s">
        <v>563</v>
      </c>
      <c r="C163" s="103"/>
      <c r="D163" s="103"/>
    </row>
    <row r="164" spans="1:4" ht="16.5" customHeight="1">
      <c r="A164" s="129" t="s">
        <v>557</v>
      </c>
      <c r="B164" s="134" t="s">
        <v>564</v>
      </c>
      <c r="C164" s="103"/>
      <c r="D164" s="103"/>
    </row>
    <row r="165" spans="1:4" ht="16.5" customHeight="1">
      <c r="A165" s="67" t="s">
        <v>565</v>
      </c>
      <c r="B165" s="203" t="s">
        <v>566</v>
      </c>
      <c r="C165" s="100"/>
      <c r="D165" s="100"/>
    </row>
    <row r="166" spans="1:4" ht="16.5" customHeight="1">
      <c r="A166" s="129"/>
      <c r="B166" s="203" t="s">
        <v>567</v>
      </c>
      <c r="C166" s="103"/>
      <c r="D166" s="103"/>
    </row>
    <row r="167" spans="1:4" ht="16.5" customHeight="1">
      <c r="A167" s="131"/>
      <c r="B167" s="174"/>
      <c r="C167" s="161"/>
      <c r="D167" s="161"/>
    </row>
    <row r="168" spans="1:4" ht="16.5" customHeight="1">
      <c r="A168" s="67">
        <v>23</v>
      </c>
      <c r="B168" s="163" t="s">
        <v>568</v>
      </c>
      <c r="C168" s="126" t="s">
        <v>220</v>
      </c>
      <c r="D168" s="126" t="s">
        <v>426</v>
      </c>
    </row>
    <row r="169" spans="1:4" ht="16.5" customHeight="1">
      <c r="A169" s="129" t="s">
        <v>352</v>
      </c>
      <c r="B169" s="135" t="s">
        <v>569</v>
      </c>
      <c r="C169" s="103"/>
      <c r="D169" s="103"/>
    </row>
    <row r="170" spans="1:4" ht="16.5" customHeight="1">
      <c r="A170" s="129" t="s">
        <v>352</v>
      </c>
      <c r="B170" s="135" t="s">
        <v>570</v>
      </c>
      <c r="C170" s="103"/>
      <c r="D170" s="103"/>
    </row>
    <row r="171" spans="1:4" ht="16.5" customHeight="1">
      <c r="A171" s="131" t="s">
        <v>352</v>
      </c>
      <c r="B171" s="174" t="s">
        <v>571</v>
      </c>
      <c r="C171" s="161"/>
      <c r="D171" s="161"/>
    </row>
    <row r="172" spans="1:4" ht="16.5" customHeight="1">
      <c r="A172" s="194">
        <v>24</v>
      </c>
      <c r="B172" s="195" t="s">
        <v>572</v>
      </c>
      <c r="C172" s="126" t="s">
        <v>220</v>
      </c>
      <c r="D172" s="126" t="s">
        <v>426</v>
      </c>
    </row>
    <row r="173" spans="1:4" ht="16.5" customHeight="1">
      <c r="A173" s="175">
        <v>1</v>
      </c>
      <c r="B173" s="135" t="s">
        <v>573</v>
      </c>
      <c r="C173" s="100"/>
      <c r="D173" s="100"/>
    </row>
    <row r="174" spans="1:4" ht="16.5" customHeight="1">
      <c r="A174" s="129" t="s">
        <v>352</v>
      </c>
      <c r="B174" s="135" t="s">
        <v>574</v>
      </c>
      <c r="C174" s="103"/>
      <c r="D174" s="103"/>
    </row>
    <row r="175" spans="1:4" ht="16.5" customHeight="1">
      <c r="A175" s="129" t="s">
        <v>352</v>
      </c>
      <c r="B175" s="135" t="s">
        <v>575</v>
      </c>
      <c r="C175" s="103"/>
      <c r="D175" s="103"/>
    </row>
    <row r="176" spans="1:4" ht="16.5" customHeight="1">
      <c r="A176" s="175">
        <v>2</v>
      </c>
      <c r="B176" s="135" t="s">
        <v>576</v>
      </c>
      <c r="C176" s="103"/>
      <c r="D176" s="103"/>
    </row>
    <row r="177" spans="1:4" ht="16.5" customHeight="1">
      <c r="A177" s="129"/>
      <c r="B177" s="135" t="s">
        <v>577</v>
      </c>
      <c r="C177" s="103"/>
      <c r="D177" s="103"/>
    </row>
    <row r="178" spans="1:4" ht="16.5" customHeight="1">
      <c r="A178" s="129" t="s">
        <v>352</v>
      </c>
      <c r="B178" s="135" t="s">
        <v>578</v>
      </c>
      <c r="C178" s="103"/>
      <c r="D178" s="103"/>
    </row>
    <row r="179" spans="1:4" ht="16.5" customHeight="1">
      <c r="A179" s="129" t="s">
        <v>352</v>
      </c>
      <c r="B179" s="135" t="s">
        <v>579</v>
      </c>
      <c r="C179" s="103"/>
      <c r="D179" s="103"/>
    </row>
    <row r="180" spans="1:4" ht="16.5" customHeight="1">
      <c r="A180" s="131" t="s">
        <v>352</v>
      </c>
      <c r="B180" s="174" t="s">
        <v>580</v>
      </c>
      <c r="C180" s="97"/>
      <c r="D180" s="97"/>
    </row>
    <row r="181" spans="1:4" ht="16.5" customHeight="1">
      <c r="A181" s="176"/>
      <c r="B181" s="177"/>
      <c r="C181" s="178"/>
      <c r="D181" s="178"/>
    </row>
    <row r="182" spans="1:4" ht="16.5" customHeight="1">
      <c r="A182" s="121" t="s">
        <v>581</v>
      </c>
      <c r="B182" s="297" t="s">
        <v>582</v>
      </c>
      <c r="C182" s="297"/>
      <c r="D182" s="297"/>
    </row>
    <row r="183" spans="1:2" ht="16.5" customHeight="1">
      <c r="A183" s="179"/>
      <c r="B183" s="180"/>
    </row>
    <row r="184" spans="1:4" ht="16.5" customHeight="1">
      <c r="A184" s="194">
        <v>25</v>
      </c>
      <c r="B184" s="195" t="s">
        <v>583</v>
      </c>
      <c r="C184" s="126" t="s">
        <v>348</v>
      </c>
      <c r="D184" s="126" t="s">
        <v>703</v>
      </c>
    </row>
    <row r="185" spans="1:4" ht="16.5" customHeight="1">
      <c r="A185" s="129" t="s">
        <v>352</v>
      </c>
      <c r="B185" s="135" t="s">
        <v>584</v>
      </c>
      <c r="C185" s="103">
        <v>183457023735</v>
      </c>
      <c r="D185" s="103">
        <v>168071665780</v>
      </c>
    </row>
    <row r="186" spans="1:4" ht="16.5" customHeight="1">
      <c r="A186" s="129" t="s">
        <v>352</v>
      </c>
      <c r="B186" s="135" t="s">
        <v>585</v>
      </c>
      <c r="C186" s="103">
        <v>106237210148</v>
      </c>
      <c r="D186" s="103">
        <v>89460887858</v>
      </c>
    </row>
    <row r="187" spans="1:4" ht="16.5" customHeight="1">
      <c r="A187" s="129" t="s">
        <v>352</v>
      </c>
      <c r="B187" s="135" t="s">
        <v>586</v>
      </c>
      <c r="C187" s="103"/>
      <c r="D187" s="103"/>
    </row>
    <row r="188" spans="1:4" ht="16.5" customHeight="1">
      <c r="A188" s="170" t="s">
        <v>351</v>
      </c>
      <c r="B188" s="135" t="s">
        <v>587</v>
      </c>
      <c r="C188" s="103"/>
      <c r="D188" s="103"/>
    </row>
    <row r="189" spans="1:4" ht="16.5" customHeight="1">
      <c r="A189" s="129"/>
      <c r="B189" s="135" t="s">
        <v>588</v>
      </c>
      <c r="C189" s="138"/>
      <c r="D189" s="138"/>
    </row>
    <row r="190" spans="1:4" ht="16.5" customHeight="1">
      <c r="A190" s="170"/>
      <c r="B190" s="135" t="s">
        <v>589</v>
      </c>
      <c r="C190" s="138"/>
      <c r="D190" s="138"/>
    </row>
    <row r="191" spans="1:4" ht="16.5" customHeight="1">
      <c r="A191" s="131"/>
      <c r="B191" s="141" t="s">
        <v>454</v>
      </c>
      <c r="C191" s="97">
        <v>289694233883</v>
      </c>
      <c r="D191" s="97">
        <v>257532553638</v>
      </c>
    </row>
    <row r="192" spans="1:4" ht="16.5" customHeight="1">
      <c r="A192" s="67">
        <v>26</v>
      </c>
      <c r="B192" s="204" t="s">
        <v>590</v>
      </c>
      <c r="C192" s="126" t="s">
        <v>348</v>
      </c>
      <c r="D192" s="126" t="s">
        <v>703</v>
      </c>
    </row>
    <row r="193" spans="1:4" ht="16.5" customHeight="1">
      <c r="A193" s="149"/>
      <c r="B193" s="147" t="s">
        <v>591</v>
      </c>
      <c r="C193" s="100"/>
      <c r="D193" s="100"/>
    </row>
    <row r="194" spans="1:4" ht="16.5" customHeight="1">
      <c r="A194" s="129" t="s">
        <v>352</v>
      </c>
      <c r="B194" s="147" t="s">
        <v>592</v>
      </c>
      <c r="C194" s="100"/>
      <c r="D194" s="100"/>
    </row>
    <row r="195" spans="1:4" ht="16.5" customHeight="1">
      <c r="A195" s="129" t="s">
        <v>352</v>
      </c>
      <c r="B195" s="147" t="s">
        <v>593</v>
      </c>
      <c r="C195" s="100"/>
      <c r="D195" s="100"/>
    </row>
    <row r="196" spans="1:4" ht="16.5" customHeight="1">
      <c r="A196" s="129" t="s">
        <v>352</v>
      </c>
      <c r="B196" s="147" t="s">
        <v>594</v>
      </c>
      <c r="C196" s="100"/>
      <c r="D196" s="100"/>
    </row>
    <row r="197" spans="1:4" ht="16.5" customHeight="1">
      <c r="A197" s="129" t="s">
        <v>352</v>
      </c>
      <c r="B197" s="147" t="s">
        <v>595</v>
      </c>
      <c r="C197" s="100"/>
      <c r="D197" s="100"/>
    </row>
    <row r="198" spans="1:4" ht="16.5" customHeight="1">
      <c r="A198" s="129" t="s">
        <v>352</v>
      </c>
      <c r="B198" s="147" t="s">
        <v>596</v>
      </c>
      <c r="C198" s="100"/>
      <c r="D198" s="100"/>
    </row>
    <row r="199" spans="1:4" ht="16.5" customHeight="1">
      <c r="A199" s="131"/>
      <c r="B199" s="141" t="s">
        <v>454</v>
      </c>
      <c r="C199" s="97">
        <v>0</v>
      </c>
      <c r="D199" s="97">
        <v>0</v>
      </c>
    </row>
    <row r="200" spans="1:4" ht="16.5" customHeight="1">
      <c r="A200" s="67">
        <v>27</v>
      </c>
      <c r="B200" s="204" t="s">
        <v>597</v>
      </c>
      <c r="C200" s="126" t="s">
        <v>348</v>
      </c>
      <c r="D200" s="126" t="s">
        <v>703</v>
      </c>
    </row>
    <row r="201" spans="1:4" ht="16.5" customHeight="1">
      <c r="A201" s="129" t="s">
        <v>352</v>
      </c>
      <c r="B201" s="147" t="s">
        <v>598</v>
      </c>
      <c r="C201" s="103">
        <v>183457023735</v>
      </c>
      <c r="D201" s="103">
        <v>168071665780</v>
      </c>
    </row>
    <row r="202" spans="1:4" ht="16.5" customHeight="1">
      <c r="A202" s="131" t="s">
        <v>352</v>
      </c>
      <c r="B202" s="147" t="s">
        <v>599</v>
      </c>
      <c r="C202" s="103">
        <v>106237210148</v>
      </c>
      <c r="D202" s="103">
        <v>89460887858</v>
      </c>
    </row>
    <row r="203" spans="1:4" ht="16.5" customHeight="1">
      <c r="A203" s="194">
        <v>28</v>
      </c>
      <c r="B203" s="204" t="s">
        <v>600</v>
      </c>
      <c r="C203" s="126" t="s">
        <v>348</v>
      </c>
      <c r="D203" s="126" t="s">
        <v>703</v>
      </c>
    </row>
    <row r="204" spans="1:4" ht="16.5" customHeight="1">
      <c r="A204" s="129" t="s">
        <v>352</v>
      </c>
      <c r="B204" s="147" t="s">
        <v>601</v>
      </c>
      <c r="C204" s="103">
        <v>179618154804</v>
      </c>
      <c r="D204" s="103">
        <v>164552072569</v>
      </c>
    </row>
    <row r="205" spans="1:4" ht="16.5" customHeight="1">
      <c r="A205" s="129" t="s">
        <v>352</v>
      </c>
      <c r="B205" s="147" t="s">
        <v>602</v>
      </c>
      <c r="C205" s="100"/>
      <c r="D205" s="100"/>
    </row>
    <row r="206" spans="1:4" ht="16.5" customHeight="1">
      <c r="A206" s="129" t="s">
        <v>352</v>
      </c>
      <c r="B206" s="147" t="s">
        <v>603</v>
      </c>
      <c r="C206" s="103">
        <v>98192150030</v>
      </c>
      <c r="D206" s="103">
        <v>83725902677</v>
      </c>
    </row>
    <row r="207" spans="1:4" ht="16.5" customHeight="1">
      <c r="A207" s="129" t="s">
        <v>352</v>
      </c>
      <c r="B207" s="147" t="s">
        <v>704</v>
      </c>
      <c r="C207" s="100"/>
      <c r="D207" s="100"/>
    </row>
    <row r="208" spans="1:4" ht="16.5" customHeight="1">
      <c r="A208" s="129" t="s">
        <v>352</v>
      </c>
      <c r="B208" s="147" t="s">
        <v>604</v>
      </c>
      <c r="C208" s="100"/>
      <c r="D208" s="100"/>
    </row>
    <row r="209" spans="1:4" ht="16.5" customHeight="1">
      <c r="A209" s="129" t="s">
        <v>352</v>
      </c>
      <c r="B209" s="147" t="s">
        <v>605</v>
      </c>
      <c r="C209" s="100"/>
      <c r="D209" s="100"/>
    </row>
    <row r="210" spans="1:4" ht="16.5" customHeight="1">
      <c r="A210" s="129" t="s">
        <v>352</v>
      </c>
      <c r="B210" s="147" t="s">
        <v>606</v>
      </c>
      <c r="C210" s="100"/>
      <c r="D210" s="100"/>
    </row>
    <row r="211" spans="1:4" ht="16.5" customHeight="1">
      <c r="A211" s="129" t="s">
        <v>352</v>
      </c>
      <c r="B211" s="147" t="s">
        <v>607</v>
      </c>
      <c r="C211" s="100"/>
      <c r="D211" s="100"/>
    </row>
    <row r="212" spans="1:4" ht="16.5" customHeight="1">
      <c r="A212" s="151"/>
      <c r="B212" s="152" t="s">
        <v>454</v>
      </c>
      <c r="C212" s="100">
        <v>277810304834</v>
      </c>
      <c r="D212" s="100">
        <v>248277975246</v>
      </c>
    </row>
    <row r="213" spans="1:4" ht="16.5" customHeight="1">
      <c r="A213" s="194">
        <v>29</v>
      </c>
      <c r="B213" s="163" t="s">
        <v>608</v>
      </c>
      <c r="C213" s="126" t="s">
        <v>348</v>
      </c>
      <c r="D213" s="126" t="s">
        <v>703</v>
      </c>
    </row>
    <row r="214" spans="1:4" ht="16.5" customHeight="1">
      <c r="A214" s="129" t="s">
        <v>352</v>
      </c>
      <c r="B214" s="111" t="s">
        <v>609</v>
      </c>
      <c r="C214" s="181">
        <v>27123177</v>
      </c>
      <c r="D214" s="181">
        <v>27325395</v>
      </c>
    </row>
    <row r="215" spans="1:4" ht="16.5" customHeight="1">
      <c r="A215" s="129" t="s">
        <v>352</v>
      </c>
      <c r="B215" s="111" t="s">
        <v>610</v>
      </c>
      <c r="C215" s="103"/>
      <c r="D215" s="103"/>
    </row>
    <row r="216" spans="1:4" ht="16.5" customHeight="1">
      <c r="A216" s="129" t="s">
        <v>352</v>
      </c>
      <c r="B216" s="111" t="s">
        <v>611</v>
      </c>
      <c r="C216" s="103">
        <v>434000000</v>
      </c>
      <c r="D216" s="103">
        <v>827633386</v>
      </c>
    </row>
    <row r="217" spans="1:4" ht="16.5" customHeight="1">
      <c r="A217" s="129" t="s">
        <v>352</v>
      </c>
      <c r="B217" s="111" t="s">
        <v>612</v>
      </c>
      <c r="C217" s="103"/>
      <c r="D217" s="103"/>
    </row>
    <row r="218" spans="1:4" ht="16.5" customHeight="1">
      <c r="A218" s="129" t="s">
        <v>352</v>
      </c>
      <c r="B218" s="157" t="s">
        <v>613</v>
      </c>
      <c r="C218" s="138"/>
      <c r="D218" s="138"/>
    </row>
    <row r="219" spans="1:4" ht="16.5" customHeight="1">
      <c r="A219" s="129" t="s">
        <v>352</v>
      </c>
      <c r="B219" s="157" t="s">
        <v>614</v>
      </c>
      <c r="C219" s="103"/>
      <c r="D219" s="103"/>
    </row>
    <row r="220" spans="1:4" ht="16.5" customHeight="1">
      <c r="A220" s="129" t="s">
        <v>352</v>
      </c>
      <c r="B220" s="157" t="s">
        <v>615</v>
      </c>
      <c r="C220" s="103"/>
      <c r="D220" s="103"/>
    </row>
    <row r="221" spans="1:4" ht="16.5" customHeight="1">
      <c r="A221" s="129" t="s">
        <v>352</v>
      </c>
      <c r="B221" s="157" t="s">
        <v>616</v>
      </c>
      <c r="C221" s="103"/>
      <c r="D221" s="103"/>
    </row>
    <row r="222" spans="1:4" ht="16.5" customHeight="1">
      <c r="A222" s="131"/>
      <c r="B222" s="152" t="s">
        <v>454</v>
      </c>
      <c r="C222" s="182">
        <v>461123177</v>
      </c>
      <c r="D222" s="182">
        <v>854958781</v>
      </c>
    </row>
    <row r="223" spans="1:4" ht="16.5" customHeight="1">
      <c r="A223" s="194">
        <v>30</v>
      </c>
      <c r="B223" s="144" t="s">
        <v>617</v>
      </c>
      <c r="C223" s="126" t="s">
        <v>348</v>
      </c>
      <c r="D223" s="126" t="s">
        <v>703</v>
      </c>
    </row>
    <row r="224" spans="1:4" ht="16.5" customHeight="1">
      <c r="A224" s="129" t="s">
        <v>352</v>
      </c>
      <c r="B224" s="111" t="s">
        <v>618</v>
      </c>
      <c r="C224" s="181">
        <v>461201388</v>
      </c>
      <c r="D224" s="181">
        <v>1420891985</v>
      </c>
    </row>
    <row r="225" spans="1:4" ht="16.5" customHeight="1">
      <c r="A225" s="129" t="s">
        <v>352</v>
      </c>
      <c r="B225" s="111" t="s">
        <v>619</v>
      </c>
      <c r="C225" s="103"/>
      <c r="D225" s="103"/>
    </row>
    <row r="226" spans="1:4" ht="16.5" customHeight="1">
      <c r="A226" s="129" t="s">
        <v>352</v>
      </c>
      <c r="B226" s="111" t="s">
        <v>620</v>
      </c>
      <c r="C226" s="181"/>
      <c r="D226" s="181">
        <v>1510079821</v>
      </c>
    </row>
    <row r="227" spans="1:4" ht="16.5" customHeight="1">
      <c r="A227" s="129" t="s">
        <v>352</v>
      </c>
      <c r="B227" s="111" t="s">
        <v>621</v>
      </c>
      <c r="C227" s="100"/>
      <c r="D227" s="100"/>
    </row>
    <row r="228" spans="1:4" ht="16.5" customHeight="1">
      <c r="A228" s="129" t="s">
        <v>352</v>
      </c>
      <c r="B228" s="157" t="s">
        <v>622</v>
      </c>
      <c r="C228" s="183"/>
      <c r="D228" s="183"/>
    </row>
    <row r="229" spans="1:4" ht="16.5" customHeight="1">
      <c r="A229" s="129" t="s">
        <v>352</v>
      </c>
      <c r="B229" s="157" t="s">
        <v>623</v>
      </c>
      <c r="C229" s="183"/>
      <c r="D229" s="183"/>
    </row>
    <row r="230" spans="1:4" ht="16.5" customHeight="1">
      <c r="A230" s="129" t="s">
        <v>352</v>
      </c>
      <c r="B230" s="157" t="s">
        <v>624</v>
      </c>
      <c r="C230" s="181">
        <v>165621796</v>
      </c>
      <c r="D230" s="181">
        <v>-1756697684</v>
      </c>
    </row>
    <row r="231" spans="1:4" ht="16.5" customHeight="1">
      <c r="A231" s="129" t="s">
        <v>352</v>
      </c>
      <c r="B231" s="157" t="s">
        <v>625</v>
      </c>
      <c r="C231" s="138"/>
      <c r="D231" s="138">
        <v>495853</v>
      </c>
    </row>
    <row r="232" spans="1:4" ht="16.5" customHeight="1">
      <c r="A232" s="131"/>
      <c r="B232" s="148" t="s">
        <v>431</v>
      </c>
      <c r="C232" s="97">
        <v>626823184</v>
      </c>
      <c r="D232" s="97">
        <v>1174769975</v>
      </c>
    </row>
    <row r="233" spans="1:4" ht="16.5" customHeight="1">
      <c r="A233" s="194">
        <v>31</v>
      </c>
      <c r="B233" s="195" t="s">
        <v>626</v>
      </c>
      <c r="C233" s="126" t="s">
        <v>348</v>
      </c>
      <c r="D233" s="126" t="s">
        <v>703</v>
      </c>
    </row>
    <row r="234" spans="1:4" ht="16.5" customHeight="1">
      <c r="A234" s="129" t="s">
        <v>352</v>
      </c>
      <c r="B234" s="111" t="s">
        <v>705</v>
      </c>
      <c r="C234" s="103">
        <v>304577483</v>
      </c>
      <c r="D234" s="103">
        <v>0</v>
      </c>
    </row>
    <row r="235" spans="1:4" ht="16.5" customHeight="1">
      <c r="A235" s="129" t="s">
        <v>352</v>
      </c>
      <c r="B235" s="111" t="s">
        <v>706</v>
      </c>
      <c r="C235" s="103"/>
      <c r="D235" s="103"/>
    </row>
    <row r="236" spans="1:4" ht="16.5" customHeight="1">
      <c r="A236" s="136"/>
      <c r="B236" s="157" t="s">
        <v>707</v>
      </c>
      <c r="C236" s="138">
        <v>236760492</v>
      </c>
      <c r="D236" s="138"/>
    </row>
    <row r="237" spans="1:4" ht="16.5" customHeight="1">
      <c r="A237" s="131" t="s">
        <v>352</v>
      </c>
      <c r="B237" s="160" t="s">
        <v>629</v>
      </c>
      <c r="C237" s="97">
        <f>SUM(C234:C236)</f>
        <v>541337975</v>
      </c>
      <c r="D237" s="97">
        <v>0</v>
      </c>
    </row>
    <row r="238" spans="1:4" ht="16.5" customHeight="1">
      <c r="A238" s="194">
        <v>32</v>
      </c>
      <c r="B238" s="195" t="s">
        <v>630</v>
      </c>
      <c r="C238" s="126" t="s">
        <v>348</v>
      </c>
      <c r="D238" s="126" t="s">
        <v>703</v>
      </c>
    </row>
    <row r="239" spans="1:4" ht="16.5" customHeight="1">
      <c r="A239" s="129" t="s">
        <v>352</v>
      </c>
      <c r="B239" s="111" t="s">
        <v>708</v>
      </c>
      <c r="C239" s="103"/>
      <c r="D239" s="103"/>
    </row>
    <row r="240" spans="1:4" ht="16.5" customHeight="1">
      <c r="A240" s="170"/>
      <c r="B240" s="111" t="s">
        <v>709</v>
      </c>
      <c r="C240" s="103"/>
      <c r="D240" s="103"/>
    </row>
    <row r="241" spans="1:4" ht="16.5" customHeight="1">
      <c r="A241" s="129" t="s">
        <v>352</v>
      </c>
      <c r="B241" s="111" t="s">
        <v>710</v>
      </c>
      <c r="C241" s="103"/>
      <c r="D241" s="103"/>
    </row>
    <row r="242" spans="1:4" ht="16.5" customHeight="1">
      <c r="A242" s="170"/>
      <c r="B242" s="111" t="s">
        <v>711</v>
      </c>
      <c r="C242" s="103"/>
      <c r="D242" s="103"/>
    </row>
    <row r="243" spans="1:4" ht="16.5" customHeight="1">
      <c r="A243" s="129" t="s">
        <v>352</v>
      </c>
      <c r="B243" s="111" t="s">
        <v>634</v>
      </c>
      <c r="C243" s="155"/>
      <c r="D243" s="103"/>
    </row>
    <row r="244" spans="1:4" ht="16.5" customHeight="1">
      <c r="A244" s="129"/>
      <c r="B244" s="153" t="s">
        <v>520</v>
      </c>
      <c r="C244" s="154"/>
      <c r="D244" s="201"/>
    </row>
    <row r="245" spans="1:4" ht="16.5" customHeight="1">
      <c r="A245" s="129" t="s">
        <v>352</v>
      </c>
      <c r="B245" s="153" t="s">
        <v>635</v>
      </c>
      <c r="C245" s="154"/>
      <c r="D245" s="201"/>
    </row>
    <row r="246" spans="1:4" ht="16.5" customHeight="1">
      <c r="A246" s="129"/>
      <c r="B246" s="153" t="s">
        <v>636</v>
      </c>
      <c r="C246" s="154"/>
      <c r="D246" s="201"/>
    </row>
    <row r="247" spans="1:4" ht="16.5" customHeight="1">
      <c r="A247" s="129" t="s">
        <v>352</v>
      </c>
      <c r="B247" s="208" t="s">
        <v>712</v>
      </c>
      <c r="C247" s="154"/>
      <c r="D247" s="201"/>
    </row>
    <row r="248" spans="1:4" ht="16.5" customHeight="1">
      <c r="A248" s="170"/>
      <c r="B248" s="184" t="s">
        <v>713</v>
      </c>
      <c r="C248" s="128"/>
      <c r="D248" s="128"/>
    </row>
    <row r="249" spans="1:4" ht="16.5" customHeight="1">
      <c r="A249" s="129" t="s">
        <v>352</v>
      </c>
      <c r="B249" s="111" t="s">
        <v>639</v>
      </c>
      <c r="C249" s="103">
        <v>0</v>
      </c>
      <c r="D249" s="103">
        <v>0</v>
      </c>
    </row>
    <row r="250" spans="1:4" ht="16.5" customHeight="1">
      <c r="A250" s="131" t="s">
        <v>352</v>
      </c>
      <c r="B250" s="160" t="s">
        <v>640</v>
      </c>
      <c r="C250" s="185"/>
      <c r="D250" s="161"/>
    </row>
    <row r="251" spans="1:4" ht="16.5" customHeight="1">
      <c r="A251" s="194">
        <v>33</v>
      </c>
      <c r="B251" s="195" t="s">
        <v>641</v>
      </c>
      <c r="C251" s="126" t="s">
        <v>348</v>
      </c>
      <c r="D251" s="126" t="s">
        <v>703</v>
      </c>
    </row>
    <row r="252" spans="1:4" ht="16.5" customHeight="1">
      <c r="A252" s="129" t="s">
        <v>352</v>
      </c>
      <c r="B252" s="111" t="s">
        <v>642</v>
      </c>
      <c r="C252" s="103">
        <v>55772404107</v>
      </c>
      <c r="D252" s="103">
        <v>43369122938</v>
      </c>
    </row>
    <row r="253" spans="1:4" ht="16.5" customHeight="1">
      <c r="A253" s="129"/>
      <c r="B253" s="111" t="s">
        <v>643</v>
      </c>
      <c r="C253" s="103">
        <v>493806000</v>
      </c>
      <c r="D253" s="103">
        <v>737163021</v>
      </c>
    </row>
    <row r="254" spans="1:4" ht="16.5" customHeight="1">
      <c r="A254" s="129" t="s">
        <v>352</v>
      </c>
      <c r="B254" s="111" t="s">
        <v>644</v>
      </c>
      <c r="C254" s="103">
        <v>19558645493</v>
      </c>
      <c r="D254" s="103">
        <v>18019024035</v>
      </c>
    </row>
    <row r="255" spans="1:4" ht="16.5" customHeight="1">
      <c r="A255" s="129" t="s">
        <v>352</v>
      </c>
      <c r="B255" s="111" t="s">
        <v>645</v>
      </c>
      <c r="C255" s="103">
        <v>7813822614</v>
      </c>
      <c r="D255" s="103">
        <v>8108611691</v>
      </c>
    </row>
    <row r="256" spans="1:4" ht="16.5" customHeight="1">
      <c r="A256" s="129" t="s">
        <v>352</v>
      </c>
      <c r="B256" s="111" t="s">
        <v>646</v>
      </c>
      <c r="C256" s="103">
        <v>9297160417</v>
      </c>
      <c r="D256" s="103">
        <v>5049257083</v>
      </c>
    </row>
    <row r="257" spans="1:4" ht="16.5" customHeight="1">
      <c r="A257" s="129" t="s">
        <v>352</v>
      </c>
      <c r="B257" s="111" t="s">
        <v>647</v>
      </c>
      <c r="C257" s="103">
        <v>15745851106</v>
      </c>
      <c r="D257" s="103">
        <v>17620796603</v>
      </c>
    </row>
    <row r="258" spans="1:4" ht="16.5" customHeight="1">
      <c r="A258" s="131"/>
      <c r="B258" s="73" t="s">
        <v>431</v>
      </c>
      <c r="C258" s="97">
        <f>SUM(C252:C257)</f>
        <v>108681689737</v>
      </c>
      <c r="D258" s="97">
        <v>92903975371</v>
      </c>
    </row>
    <row r="259" spans="1:4" ht="16.5" customHeight="1">
      <c r="A259" s="176"/>
      <c r="B259" s="186"/>
      <c r="C259" s="178"/>
      <c r="D259" s="178"/>
    </row>
    <row r="260" spans="1:4" ht="16.5" customHeight="1">
      <c r="A260" s="121" t="s">
        <v>648</v>
      </c>
      <c r="B260" s="297" t="s">
        <v>649</v>
      </c>
      <c r="C260" s="297"/>
      <c r="D260" s="297"/>
    </row>
    <row r="261" spans="1:4" ht="16.5" customHeight="1">
      <c r="A261" s="122"/>
      <c r="C261" s="123"/>
      <c r="D261" s="123"/>
    </row>
    <row r="262" spans="1:4" ht="16.5" customHeight="1">
      <c r="A262" s="189">
        <v>34</v>
      </c>
      <c r="B262" s="144" t="s">
        <v>650</v>
      </c>
      <c r="C262" s="126" t="s">
        <v>348</v>
      </c>
      <c r="D262" s="126" t="s">
        <v>703</v>
      </c>
    </row>
    <row r="263" spans="1:4" ht="16.5" customHeight="1">
      <c r="A263" s="129"/>
      <c r="B263" s="164" t="s">
        <v>651</v>
      </c>
      <c r="C263" s="103"/>
      <c r="D263" s="103"/>
    </row>
    <row r="264" spans="1:4" ht="16.5" customHeight="1">
      <c r="A264" s="149" t="s">
        <v>508</v>
      </c>
      <c r="B264" s="111" t="s">
        <v>652</v>
      </c>
      <c r="C264" s="103"/>
      <c r="D264" s="103"/>
    </row>
    <row r="265" spans="1:4" ht="16.5" customHeight="1">
      <c r="A265" s="129"/>
      <c r="B265" s="111" t="s">
        <v>653</v>
      </c>
      <c r="C265" s="103"/>
      <c r="D265" s="103"/>
    </row>
    <row r="266" spans="1:4" ht="16.5" customHeight="1">
      <c r="A266" s="129" t="s">
        <v>352</v>
      </c>
      <c r="B266" s="111" t="s">
        <v>654</v>
      </c>
      <c r="C266" s="103"/>
      <c r="D266" s="103"/>
    </row>
    <row r="267" spans="1:4" ht="16.5" customHeight="1">
      <c r="A267" s="129" t="s">
        <v>352</v>
      </c>
      <c r="B267" s="157" t="s">
        <v>655</v>
      </c>
      <c r="C267" s="138"/>
      <c r="D267" s="138"/>
    </row>
    <row r="268" spans="1:4" ht="16.5" customHeight="1">
      <c r="A268" s="149" t="s">
        <v>513</v>
      </c>
      <c r="B268" s="157" t="s">
        <v>656</v>
      </c>
      <c r="C268" s="138"/>
      <c r="D268" s="138"/>
    </row>
    <row r="269" spans="1:4" ht="16.5" customHeight="1">
      <c r="A269" s="129" t="s">
        <v>352</v>
      </c>
      <c r="B269" s="157" t="s">
        <v>657</v>
      </c>
      <c r="C269" s="138"/>
      <c r="D269" s="138"/>
    </row>
    <row r="270" spans="1:4" ht="16.5" customHeight="1">
      <c r="A270" s="129" t="s">
        <v>352</v>
      </c>
      <c r="B270" s="157" t="s">
        <v>658</v>
      </c>
      <c r="C270" s="138"/>
      <c r="D270" s="138"/>
    </row>
    <row r="271" spans="1:4" ht="16.5" customHeight="1">
      <c r="A271" s="136"/>
      <c r="B271" s="157" t="s">
        <v>659</v>
      </c>
      <c r="C271" s="138"/>
      <c r="D271" s="138"/>
    </row>
    <row r="272" spans="1:4" ht="16.5" customHeight="1">
      <c r="A272" s="129" t="s">
        <v>352</v>
      </c>
      <c r="B272" s="157" t="s">
        <v>660</v>
      </c>
      <c r="C272" s="138"/>
      <c r="D272" s="138"/>
    </row>
    <row r="273" spans="1:4" ht="16.5" customHeight="1">
      <c r="A273" s="136"/>
      <c r="B273" s="157" t="s">
        <v>661</v>
      </c>
      <c r="C273" s="138"/>
      <c r="D273" s="138"/>
    </row>
    <row r="274" spans="1:4" ht="16.5" customHeight="1">
      <c r="A274" s="149" t="s">
        <v>537</v>
      </c>
      <c r="B274" s="157" t="s">
        <v>714</v>
      </c>
      <c r="C274" s="138"/>
      <c r="D274" s="138"/>
    </row>
    <row r="275" spans="1:4" ht="16.5" customHeight="1">
      <c r="A275" s="149"/>
      <c r="B275" s="157" t="s">
        <v>715</v>
      </c>
      <c r="C275" s="138"/>
      <c r="D275" s="138"/>
    </row>
    <row r="276" spans="1:4" ht="16.5" customHeight="1">
      <c r="A276" s="149"/>
      <c r="B276" s="160" t="s">
        <v>716</v>
      </c>
      <c r="C276" s="161"/>
      <c r="D276" s="161"/>
    </row>
    <row r="277" spans="1:4" ht="16.5" customHeight="1">
      <c r="A277" s="176"/>
      <c r="B277" s="187"/>
      <c r="C277" s="188"/>
      <c r="D277" s="188"/>
    </row>
    <row r="278" spans="1:4" ht="16.5" customHeight="1">
      <c r="A278" s="121" t="s">
        <v>665</v>
      </c>
      <c r="B278" s="297" t="s">
        <v>666</v>
      </c>
      <c r="C278" s="297"/>
      <c r="D278" s="297"/>
    </row>
    <row r="279" spans="1:4" ht="16.5" customHeight="1">
      <c r="A279" s="122"/>
      <c r="C279" s="123"/>
      <c r="D279" s="123"/>
    </row>
    <row r="280" spans="1:4" ht="16.5" customHeight="1">
      <c r="A280" s="189"/>
      <c r="B280" s="190"/>
      <c r="C280" s="126" t="s">
        <v>348</v>
      </c>
      <c r="D280" s="126" t="s">
        <v>703</v>
      </c>
    </row>
    <row r="281" spans="1:4" ht="16.5" customHeight="1">
      <c r="A281" s="149">
        <v>1</v>
      </c>
      <c r="B281" s="111" t="s">
        <v>667</v>
      </c>
      <c r="C281" s="100"/>
      <c r="D281" s="100"/>
    </row>
    <row r="282" spans="1:4" ht="16.5" customHeight="1">
      <c r="A282" s="149">
        <v>2</v>
      </c>
      <c r="B282" s="111" t="s">
        <v>668</v>
      </c>
      <c r="C282" s="100"/>
      <c r="D282" s="100"/>
    </row>
    <row r="283" spans="1:4" ht="16.5" customHeight="1">
      <c r="A283" s="149">
        <v>3</v>
      </c>
      <c r="B283" s="111" t="s">
        <v>669</v>
      </c>
      <c r="C283" s="100"/>
      <c r="D283" s="100"/>
    </row>
    <row r="284" spans="1:4" ht="16.5" customHeight="1">
      <c r="A284" s="149"/>
      <c r="B284" s="164" t="s">
        <v>670</v>
      </c>
      <c r="C284" s="100"/>
      <c r="D284" s="100"/>
    </row>
    <row r="285" spans="1:4" ht="16.5" customHeight="1">
      <c r="A285" s="149"/>
      <c r="B285" s="164" t="s">
        <v>671</v>
      </c>
      <c r="C285" s="100"/>
      <c r="D285" s="100"/>
    </row>
    <row r="286" spans="1:4" ht="16.5" customHeight="1">
      <c r="A286" s="149"/>
      <c r="B286" s="111" t="s">
        <v>672</v>
      </c>
      <c r="C286" s="103">
        <v>434000000</v>
      </c>
      <c r="D286" s="103">
        <v>217000000</v>
      </c>
    </row>
    <row r="287" spans="1:4" ht="16.5" customHeight="1">
      <c r="A287" s="149"/>
      <c r="B287" s="164" t="s">
        <v>673</v>
      </c>
      <c r="C287" s="100"/>
      <c r="D287" s="100"/>
    </row>
    <row r="288" spans="1:4" ht="16.5" customHeight="1">
      <c r="A288" s="149"/>
      <c r="B288" s="111" t="s">
        <v>674</v>
      </c>
      <c r="C288" s="103">
        <v>977720391</v>
      </c>
      <c r="D288" s="103">
        <v>954779135</v>
      </c>
    </row>
    <row r="289" spans="1:4" ht="16.5" customHeight="1">
      <c r="A289" s="149"/>
      <c r="B289" s="111" t="s">
        <v>675</v>
      </c>
      <c r="C289" s="103"/>
      <c r="D289" s="103"/>
    </row>
    <row r="290" spans="1:4" ht="16.5" customHeight="1">
      <c r="A290" s="149"/>
      <c r="B290" s="111" t="s">
        <v>676</v>
      </c>
      <c r="C290" s="103">
        <v>5309262377</v>
      </c>
      <c r="D290" s="103">
        <v>5643910005</v>
      </c>
    </row>
    <row r="291" spans="1:4" ht="16.5" customHeight="1">
      <c r="A291" s="149"/>
      <c r="B291" s="111" t="s">
        <v>677</v>
      </c>
      <c r="C291" s="103"/>
      <c r="D291" s="103"/>
    </row>
    <row r="292" spans="1:4" ht="16.5" customHeight="1">
      <c r="A292" s="149"/>
      <c r="B292" s="164" t="s">
        <v>683</v>
      </c>
      <c r="C292" s="103"/>
      <c r="D292" s="103"/>
    </row>
    <row r="293" spans="1:4" ht="16.5" customHeight="1">
      <c r="A293" s="149"/>
      <c r="B293" s="111" t="s">
        <v>674</v>
      </c>
      <c r="C293" s="103">
        <v>64784563122</v>
      </c>
      <c r="D293" s="103">
        <v>58760263243</v>
      </c>
    </row>
    <row r="294" spans="1:4" ht="16.5" customHeight="1">
      <c r="A294" s="149"/>
      <c r="B294" s="111" t="s">
        <v>679</v>
      </c>
      <c r="C294" s="103"/>
      <c r="D294" s="103">
        <v>5239701232</v>
      </c>
    </row>
    <row r="295" spans="1:4" ht="16.5" customHeight="1">
      <c r="A295" s="149"/>
      <c r="B295" s="164" t="s">
        <v>680</v>
      </c>
      <c r="C295" s="98" t="s">
        <v>717</v>
      </c>
      <c r="D295" s="98" t="s">
        <v>681</v>
      </c>
    </row>
    <row r="296" spans="1:4" ht="16.5" customHeight="1">
      <c r="A296" s="149"/>
      <c r="B296" s="164" t="s">
        <v>682</v>
      </c>
      <c r="C296" s="103"/>
      <c r="D296" s="103"/>
    </row>
    <row r="297" spans="1:4" ht="16.5" customHeight="1">
      <c r="A297" s="149"/>
      <c r="B297" s="191" t="s">
        <v>673</v>
      </c>
      <c r="C297" s="103">
        <v>73193669</v>
      </c>
      <c r="D297" s="103">
        <v>108070039</v>
      </c>
    </row>
    <row r="298" spans="1:4" ht="16.5" customHeight="1">
      <c r="A298" s="149"/>
      <c r="B298" s="191" t="s">
        <v>683</v>
      </c>
      <c r="C298" s="103"/>
      <c r="D298" s="103"/>
    </row>
    <row r="299" spans="1:4" ht="16.5" customHeight="1">
      <c r="A299" s="149"/>
      <c r="B299" s="191" t="s">
        <v>718</v>
      </c>
      <c r="C299" s="103">
        <v>6714862747</v>
      </c>
      <c r="D299" s="103">
        <v>2352016612</v>
      </c>
    </row>
    <row r="300" spans="1:4" ht="16.5" customHeight="1">
      <c r="A300" s="149"/>
      <c r="B300" s="191" t="s">
        <v>719</v>
      </c>
      <c r="C300" s="103">
        <v>5700000</v>
      </c>
      <c r="D300" s="103"/>
    </row>
    <row r="301" spans="1:4" ht="16.5" customHeight="1">
      <c r="A301" s="149"/>
      <c r="B301" s="164" t="s">
        <v>684</v>
      </c>
      <c r="C301" s="103"/>
      <c r="D301" s="103"/>
    </row>
    <row r="302" spans="1:4" ht="16.5" customHeight="1">
      <c r="A302" s="149"/>
      <c r="B302" s="191" t="s">
        <v>683</v>
      </c>
      <c r="C302" s="103"/>
      <c r="D302" s="103"/>
    </row>
    <row r="303" spans="1:4" ht="16.5" customHeight="1">
      <c r="A303" s="149"/>
      <c r="B303" s="191" t="s">
        <v>673</v>
      </c>
      <c r="C303" s="103"/>
      <c r="D303" s="103"/>
    </row>
    <row r="304" spans="1:4" ht="16.5" customHeight="1">
      <c r="A304" s="149"/>
      <c r="B304" s="164" t="s">
        <v>685</v>
      </c>
      <c r="C304" s="103"/>
      <c r="D304" s="103"/>
    </row>
    <row r="305" spans="1:4" ht="16.5" customHeight="1">
      <c r="A305" s="149"/>
      <c r="B305" s="191" t="s">
        <v>686</v>
      </c>
      <c r="C305" s="103">
        <v>4657000000</v>
      </c>
      <c r="D305" s="103">
        <v>4657000000</v>
      </c>
    </row>
    <row r="306" spans="1:4" ht="16.5" customHeight="1">
      <c r="A306" s="149"/>
      <c r="B306" s="164" t="s">
        <v>687</v>
      </c>
      <c r="C306" s="103"/>
      <c r="D306" s="103"/>
    </row>
    <row r="307" spans="1:4" ht="16.5" customHeight="1">
      <c r="A307" s="149"/>
      <c r="B307" s="191" t="s">
        <v>673</v>
      </c>
      <c r="C307" s="103">
        <v>5000000000</v>
      </c>
      <c r="D307" s="103">
        <v>5000000000</v>
      </c>
    </row>
    <row r="308" spans="1:4" ht="16.5" customHeight="1">
      <c r="A308" s="149">
        <v>4</v>
      </c>
      <c r="B308" s="111" t="s">
        <v>688</v>
      </c>
      <c r="C308" s="100"/>
      <c r="D308" s="100"/>
    </row>
    <row r="309" spans="1:4" ht="16.5" customHeight="1">
      <c r="A309" s="149"/>
      <c r="B309" s="111" t="s">
        <v>689</v>
      </c>
      <c r="C309" s="103"/>
      <c r="D309" s="103"/>
    </row>
    <row r="310" spans="1:4" ht="16.5" customHeight="1">
      <c r="A310" s="149"/>
      <c r="B310" s="111" t="s">
        <v>690</v>
      </c>
      <c r="C310" s="100"/>
      <c r="D310" s="100"/>
    </row>
    <row r="311" spans="1:4" ht="16.5" customHeight="1">
      <c r="A311" s="149">
        <v>5</v>
      </c>
      <c r="B311" s="111" t="s">
        <v>691</v>
      </c>
      <c r="C311" s="100"/>
      <c r="D311" s="100"/>
    </row>
    <row r="312" spans="1:4" ht="16.5" customHeight="1">
      <c r="A312" s="149"/>
      <c r="B312" s="111" t="s">
        <v>692</v>
      </c>
      <c r="C312" s="100"/>
      <c r="D312" s="100"/>
    </row>
    <row r="313" spans="1:4" ht="16.5" customHeight="1">
      <c r="A313" s="149">
        <v>6</v>
      </c>
      <c r="B313" s="111" t="s">
        <v>693</v>
      </c>
      <c r="C313" s="100"/>
      <c r="D313" s="100"/>
    </row>
    <row r="314" spans="1:4" ht="16.5" customHeight="1">
      <c r="A314" s="151">
        <v>7</v>
      </c>
      <c r="B314" s="160" t="s">
        <v>666</v>
      </c>
      <c r="C314" s="97"/>
      <c r="D314" s="97"/>
    </row>
    <row r="315" spans="1:4" ht="18">
      <c r="A315" s="122"/>
      <c r="C315" s="192"/>
      <c r="D315" s="192"/>
    </row>
    <row r="316" spans="1:4" ht="18">
      <c r="A316" s="122"/>
      <c r="B316" s="298" t="s">
        <v>720</v>
      </c>
      <c r="C316" s="298"/>
      <c r="D316" s="298"/>
    </row>
    <row r="317" spans="1:4" ht="18">
      <c r="A317" s="280" t="s">
        <v>694</v>
      </c>
      <c r="B317" s="280"/>
      <c r="C317" s="280"/>
      <c r="D317" s="280"/>
    </row>
    <row r="320" ht="18">
      <c r="B320" s="193" t="s">
        <v>721</v>
      </c>
    </row>
    <row r="321" spans="1:4" ht="15.75">
      <c r="A321" s="121" t="s">
        <v>422</v>
      </c>
      <c r="B321" s="297" t="s">
        <v>423</v>
      </c>
      <c r="C321" s="297"/>
      <c r="D321" s="297"/>
    </row>
    <row r="322" spans="1:4" ht="18">
      <c r="A322" s="122"/>
      <c r="C322" s="123"/>
      <c r="D322" s="123"/>
    </row>
    <row r="323" spans="1:4" ht="15.75">
      <c r="A323" s="124" t="s">
        <v>424</v>
      </c>
      <c r="B323" s="125" t="s">
        <v>296</v>
      </c>
      <c r="C323" s="126" t="s">
        <v>425</v>
      </c>
      <c r="D323" s="126" t="s">
        <v>702</v>
      </c>
    </row>
    <row r="324" spans="1:4" ht="15">
      <c r="A324" s="127">
        <v>1</v>
      </c>
      <c r="B324" s="127">
        <v>2</v>
      </c>
      <c r="C324" s="127">
        <v>3</v>
      </c>
      <c r="D324" s="127">
        <v>4</v>
      </c>
    </row>
    <row r="325" spans="1:4" ht="15.75">
      <c r="A325" s="194">
        <v>1</v>
      </c>
      <c r="B325" s="195" t="s">
        <v>427</v>
      </c>
      <c r="C325" s="128"/>
      <c r="D325" s="128"/>
    </row>
    <row r="326" spans="1:4" ht="18">
      <c r="A326" s="129" t="s">
        <v>352</v>
      </c>
      <c r="B326" s="111" t="s">
        <v>428</v>
      </c>
      <c r="C326" s="103">
        <v>72046625</v>
      </c>
      <c r="D326" s="103">
        <v>40980290</v>
      </c>
    </row>
    <row r="327" spans="1:4" ht="18">
      <c r="A327" s="129" t="s">
        <v>352</v>
      </c>
      <c r="B327" s="130" t="s">
        <v>429</v>
      </c>
      <c r="C327" s="103">
        <v>5474281805</v>
      </c>
      <c r="D327" s="103">
        <v>1770682056</v>
      </c>
    </row>
    <row r="328" spans="1:4" ht="18">
      <c r="A328" s="129" t="s">
        <v>352</v>
      </c>
      <c r="B328" s="111" t="s">
        <v>430</v>
      </c>
      <c r="C328" s="103"/>
      <c r="D328" s="103"/>
    </row>
    <row r="329" spans="1:4" ht="18">
      <c r="A329" s="131"/>
      <c r="B329" s="73" t="s">
        <v>431</v>
      </c>
      <c r="C329" s="97">
        <v>5546328430</v>
      </c>
      <c r="D329" s="97">
        <v>1811662346</v>
      </c>
    </row>
    <row r="330" spans="1:4" ht="15.75">
      <c r="A330" s="196">
        <v>2</v>
      </c>
      <c r="B330" s="197" t="s">
        <v>695</v>
      </c>
      <c r="C330" s="132"/>
      <c r="D330" s="132"/>
    </row>
    <row r="331" spans="1:4" ht="15.75">
      <c r="A331" s="194">
        <v>3</v>
      </c>
      <c r="B331" s="195" t="s">
        <v>432</v>
      </c>
      <c r="C331" s="133" t="s">
        <v>425</v>
      </c>
      <c r="D331" s="126" t="s">
        <v>702</v>
      </c>
    </row>
    <row r="332" spans="1:4" ht="18">
      <c r="A332" s="129" t="s">
        <v>352</v>
      </c>
      <c r="B332" s="134" t="s">
        <v>433</v>
      </c>
      <c r="C332" s="103"/>
      <c r="D332" s="103"/>
    </row>
    <row r="333" spans="1:4" ht="18">
      <c r="A333" s="129" t="s">
        <v>352</v>
      </c>
      <c r="B333" s="134" t="s">
        <v>434</v>
      </c>
      <c r="C333" s="103"/>
      <c r="D333" s="103"/>
    </row>
    <row r="334" spans="1:4" ht="18">
      <c r="A334" s="129" t="s">
        <v>352</v>
      </c>
      <c r="B334" s="134" t="s">
        <v>435</v>
      </c>
      <c r="C334" s="103"/>
      <c r="D334" s="103"/>
    </row>
    <row r="335" spans="1:4" ht="18">
      <c r="A335" s="129" t="s">
        <v>352</v>
      </c>
      <c r="B335" s="134" t="s">
        <v>436</v>
      </c>
      <c r="C335" s="103">
        <v>3686292136</v>
      </c>
      <c r="D335" s="103">
        <v>4704285088</v>
      </c>
    </row>
    <row r="336" spans="1:4" ht="18">
      <c r="A336" s="131"/>
      <c r="B336" s="73" t="s">
        <v>431</v>
      </c>
      <c r="C336" s="97">
        <v>3686292136</v>
      </c>
      <c r="D336" s="97">
        <v>4704285088</v>
      </c>
    </row>
    <row r="337" spans="1:4" ht="15.75">
      <c r="A337" s="194">
        <v>4</v>
      </c>
      <c r="B337" s="195" t="s">
        <v>316</v>
      </c>
      <c r="C337" s="133" t="s">
        <v>425</v>
      </c>
      <c r="D337" s="126" t="s">
        <v>702</v>
      </c>
    </row>
    <row r="338" spans="1:4" ht="18">
      <c r="A338" s="129" t="s">
        <v>352</v>
      </c>
      <c r="B338" s="134" t="s">
        <v>437</v>
      </c>
      <c r="C338" s="103"/>
      <c r="D338" s="103"/>
    </row>
    <row r="339" spans="1:4" ht="18">
      <c r="A339" s="129" t="s">
        <v>352</v>
      </c>
      <c r="B339" s="134" t="s">
        <v>438</v>
      </c>
      <c r="C339" s="103">
        <v>1592109808</v>
      </c>
      <c r="D339" s="103">
        <v>1546997277</v>
      </c>
    </row>
    <row r="340" spans="1:4" ht="18">
      <c r="A340" s="129" t="s">
        <v>352</v>
      </c>
      <c r="B340" s="134" t="s">
        <v>439</v>
      </c>
      <c r="C340" s="103"/>
      <c r="D340" s="103"/>
    </row>
    <row r="341" spans="1:4" ht="18">
      <c r="A341" s="129" t="s">
        <v>352</v>
      </c>
      <c r="B341" s="134" t="s">
        <v>440</v>
      </c>
      <c r="C341" s="103">
        <v>7453474534</v>
      </c>
      <c r="D341" s="103">
        <v>8343951703</v>
      </c>
    </row>
    <row r="342" spans="1:4" ht="18">
      <c r="A342" s="129" t="s">
        <v>352</v>
      </c>
      <c r="B342" s="134" t="s">
        <v>441</v>
      </c>
      <c r="C342" s="103"/>
      <c r="D342" s="103"/>
    </row>
    <row r="343" spans="1:4" ht="18">
      <c r="A343" s="129" t="s">
        <v>352</v>
      </c>
      <c r="B343" s="134" t="s">
        <v>442</v>
      </c>
      <c r="C343" s="103">
        <v>2534226838</v>
      </c>
      <c r="D343" s="103">
        <v>4256468976</v>
      </c>
    </row>
    <row r="344" spans="1:4" ht="18">
      <c r="A344" s="129" t="s">
        <v>352</v>
      </c>
      <c r="B344" s="134" t="s">
        <v>443</v>
      </c>
      <c r="C344" s="103"/>
      <c r="D344" s="103"/>
    </row>
    <row r="345" spans="1:4" ht="18">
      <c r="A345" s="129" t="s">
        <v>352</v>
      </c>
      <c r="B345" s="134" t="s">
        <v>444</v>
      </c>
      <c r="C345" s="103"/>
      <c r="D345" s="103"/>
    </row>
    <row r="346" spans="1:4" ht="18">
      <c r="A346" s="129" t="s">
        <v>352</v>
      </c>
      <c r="B346" s="134" t="s">
        <v>445</v>
      </c>
      <c r="C346" s="103"/>
      <c r="D346" s="103"/>
    </row>
    <row r="347" spans="1:4" ht="18">
      <c r="A347" s="131"/>
      <c r="B347" s="73" t="s">
        <v>446</v>
      </c>
      <c r="C347" s="97">
        <v>11579811180</v>
      </c>
      <c r="D347" s="97">
        <v>14147417956</v>
      </c>
    </row>
    <row r="348" spans="1:4" ht="15.75">
      <c r="A348" s="189">
        <v>5</v>
      </c>
      <c r="B348" s="163" t="s">
        <v>447</v>
      </c>
      <c r="C348" s="133" t="s">
        <v>425</v>
      </c>
      <c r="D348" s="126" t="s">
        <v>702</v>
      </c>
    </row>
    <row r="349" spans="1:4" ht="18">
      <c r="A349" s="129" t="s">
        <v>352</v>
      </c>
      <c r="B349" s="135" t="s">
        <v>448</v>
      </c>
      <c r="C349" s="103">
        <v>106531723</v>
      </c>
      <c r="D349" s="103">
        <v>446611352</v>
      </c>
    </row>
    <row r="350" spans="1:4" ht="18">
      <c r="A350" s="136" t="s">
        <v>352</v>
      </c>
      <c r="B350" s="137" t="s">
        <v>449</v>
      </c>
      <c r="C350" s="103"/>
      <c r="D350" s="138"/>
    </row>
    <row r="351" spans="1:4" ht="18">
      <c r="A351" s="136" t="s">
        <v>352</v>
      </c>
      <c r="B351" s="137" t="s">
        <v>450</v>
      </c>
      <c r="C351" s="103"/>
      <c r="D351" s="138"/>
    </row>
    <row r="352" spans="1:4" ht="18">
      <c r="A352" s="136" t="s">
        <v>352</v>
      </c>
      <c r="B352" s="137" t="s">
        <v>451</v>
      </c>
      <c r="C352" s="103">
        <v>800480323</v>
      </c>
      <c r="D352" s="138">
        <v>1341818298</v>
      </c>
    </row>
    <row r="353" spans="1:4" ht="18">
      <c r="A353" s="136"/>
      <c r="B353" s="137" t="s">
        <v>452</v>
      </c>
      <c r="C353" s="103"/>
      <c r="D353" s="103"/>
    </row>
    <row r="354" spans="1:4" ht="18">
      <c r="A354" s="136" t="s">
        <v>352</v>
      </c>
      <c r="B354" s="137" t="s">
        <v>453</v>
      </c>
      <c r="C354" s="103"/>
      <c r="D354" s="103"/>
    </row>
    <row r="355" spans="1:4" ht="18">
      <c r="A355" s="131"/>
      <c r="B355" s="139" t="s">
        <v>454</v>
      </c>
      <c r="C355" s="97">
        <v>907012046</v>
      </c>
      <c r="D355" s="97">
        <v>1788429650</v>
      </c>
    </row>
    <row r="356" spans="1:4" ht="15.75">
      <c r="A356" s="189">
        <v>6</v>
      </c>
      <c r="B356" s="163" t="s">
        <v>455</v>
      </c>
      <c r="C356" s="133" t="s">
        <v>425</v>
      </c>
      <c r="D356" s="126" t="s">
        <v>702</v>
      </c>
    </row>
    <row r="357" spans="1:4" ht="18">
      <c r="A357" s="129" t="s">
        <v>352</v>
      </c>
      <c r="B357" s="135" t="s">
        <v>456</v>
      </c>
      <c r="C357" s="103"/>
      <c r="D357" s="103"/>
    </row>
    <row r="358" spans="1:4" ht="18">
      <c r="A358" s="129"/>
      <c r="B358" s="140" t="s">
        <v>457</v>
      </c>
      <c r="C358" s="100"/>
      <c r="D358" s="103"/>
    </row>
    <row r="359" spans="1:4" ht="18">
      <c r="A359" s="129" t="s">
        <v>352</v>
      </c>
      <c r="B359" s="135" t="s">
        <v>458</v>
      </c>
      <c r="C359" s="103"/>
      <c r="D359" s="103"/>
    </row>
    <row r="360" spans="1:4" ht="18">
      <c r="A360" s="131"/>
      <c r="B360" s="139" t="s">
        <v>454</v>
      </c>
      <c r="C360" s="97">
        <v>0</v>
      </c>
      <c r="D360" s="100">
        <v>0</v>
      </c>
    </row>
    <row r="361" spans="1:4" ht="15.75">
      <c r="A361" s="194">
        <v>7</v>
      </c>
      <c r="B361" s="195" t="s">
        <v>459</v>
      </c>
      <c r="C361" s="133" t="s">
        <v>425</v>
      </c>
      <c r="D361" s="126" t="s">
        <v>702</v>
      </c>
    </row>
    <row r="362" spans="1:4" ht="18">
      <c r="A362" s="129" t="s">
        <v>352</v>
      </c>
      <c r="B362" s="135" t="s">
        <v>460</v>
      </c>
      <c r="C362" s="103"/>
      <c r="D362" s="103"/>
    </row>
    <row r="363" spans="1:4" ht="18">
      <c r="A363" s="129" t="s">
        <v>352</v>
      </c>
      <c r="B363" s="135" t="s">
        <v>461</v>
      </c>
      <c r="C363" s="103"/>
      <c r="D363" s="103"/>
    </row>
    <row r="364" spans="1:4" ht="18">
      <c r="A364" s="129" t="s">
        <v>352</v>
      </c>
      <c r="B364" s="135" t="s">
        <v>462</v>
      </c>
      <c r="C364" s="103"/>
      <c r="D364" s="103"/>
    </row>
    <row r="365" spans="1:4" ht="18">
      <c r="A365" s="129" t="s">
        <v>352</v>
      </c>
      <c r="B365" s="135" t="s">
        <v>459</v>
      </c>
      <c r="C365" s="103">
        <v>42701000</v>
      </c>
      <c r="D365" s="103">
        <v>42701000</v>
      </c>
    </row>
    <row r="366" spans="1:4" ht="18">
      <c r="A366" s="129" t="s">
        <v>352</v>
      </c>
      <c r="B366" s="135" t="s">
        <v>463</v>
      </c>
      <c r="C366" s="103">
        <v>-42701000</v>
      </c>
      <c r="D366" s="103">
        <v>-42701000</v>
      </c>
    </row>
    <row r="367" spans="1:4" ht="18">
      <c r="A367" s="131"/>
      <c r="B367" s="141" t="s">
        <v>454</v>
      </c>
      <c r="C367" s="97">
        <v>0</v>
      </c>
      <c r="D367" s="97">
        <v>0</v>
      </c>
    </row>
    <row r="368" spans="1:4" ht="15.75">
      <c r="A368" s="196">
        <v>8</v>
      </c>
      <c r="B368" s="198" t="s">
        <v>464</v>
      </c>
      <c r="C368" s="143"/>
      <c r="D368" s="143"/>
    </row>
    <row r="369" spans="1:4" ht="15.75">
      <c r="A369" s="196">
        <v>9</v>
      </c>
      <c r="B369" s="198" t="s">
        <v>465</v>
      </c>
      <c r="C369" s="143"/>
      <c r="D369" s="143"/>
    </row>
    <row r="370" spans="1:4" ht="15.75">
      <c r="A370" s="196">
        <v>10</v>
      </c>
      <c r="B370" s="198" t="s">
        <v>466</v>
      </c>
      <c r="C370" s="143"/>
      <c r="D370" s="143"/>
    </row>
    <row r="371" spans="1:4" ht="15.75">
      <c r="A371" s="196">
        <v>11</v>
      </c>
      <c r="B371" s="198" t="s">
        <v>467</v>
      </c>
      <c r="C371" s="132" t="s">
        <v>425</v>
      </c>
      <c r="D371" s="132" t="s">
        <v>702</v>
      </c>
    </row>
    <row r="372" spans="1:4" ht="18">
      <c r="A372" s="145" t="s">
        <v>352</v>
      </c>
      <c r="B372" s="146" t="s">
        <v>468</v>
      </c>
      <c r="C372" s="128">
        <v>1147239190</v>
      </c>
      <c r="D372" s="128">
        <v>1967078975</v>
      </c>
    </row>
    <row r="373" spans="1:4" ht="18">
      <c r="A373" s="129"/>
      <c r="B373" s="147" t="s">
        <v>469</v>
      </c>
      <c r="C373" s="100"/>
      <c r="D373" s="100"/>
    </row>
    <row r="374" spans="1:4" ht="18">
      <c r="A374" s="129"/>
      <c r="B374" s="147" t="s">
        <v>470</v>
      </c>
      <c r="C374" s="100"/>
      <c r="D374" s="100"/>
    </row>
    <row r="375" spans="1:4" ht="18">
      <c r="A375" s="129"/>
      <c r="B375" s="147" t="s">
        <v>470</v>
      </c>
      <c r="C375" s="100"/>
      <c r="D375" s="100"/>
    </row>
    <row r="376" spans="1:4" ht="15.75">
      <c r="A376" s="73">
        <v>12</v>
      </c>
      <c r="B376" s="199" t="s">
        <v>471</v>
      </c>
      <c r="C376" s="100"/>
      <c r="D376" s="100"/>
    </row>
    <row r="377" spans="1:4" ht="15.75">
      <c r="A377" s="196">
        <v>13</v>
      </c>
      <c r="B377" s="198" t="s">
        <v>472</v>
      </c>
      <c r="C377" s="132"/>
      <c r="D377" s="132"/>
    </row>
    <row r="378" spans="1:4" ht="15.75">
      <c r="A378" s="194">
        <v>14</v>
      </c>
      <c r="B378" s="200" t="s">
        <v>336</v>
      </c>
      <c r="C378" s="133" t="s">
        <v>425</v>
      </c>
      <c r="D378" s="126" t="s">
        <v>426</v>
      </c>
    </row>
    <row r="379" spans="1:4" ht="15">
      <c r="A379" s="149" t="s">
        <v>352</v>
      </c>
      <c r="B379" s="147" t="s">
        <v>473</v>
      </c>
      <c r="C379" s="100"/>
      <c r="D379" s="100"/>
    </row>
    <row r="380" spans="1:4" ht="15">
      <c r="A380" s="149" t="s">
        <v>352</v>
      </c>
      <c r="B380" s="147" t="s">
        <v>474</v>
      </c>
      <c r="C380" s="100"/>
      <c r="D380" s="100"/>
    </row>
    <row r="381" spans="1:4" ht="15">
      <c r="A381" s="149" t="s">
        <v>352</v>
      </c>
      <c r="B381" s="147" t="s">
        <v>475</v>
      </c>
      <c r="C381" s="100"/>
      <c r="D381" s="100"/>
    </row>
    <row r="382" spans="1:4" ht="15">
      <c r="A382" s="149" t="s">
        <v>352</v>
      </c>
      <c r="B382" s="147" t="s">
        <v>476</v>
      </c>
      <c r="C382" s="100"/>
      <c r="D382" s="100"/>
    </row>
    <row r="383" spans="1:4" ht="15">
      <c r="A383" s="149"/>
      <c r="B383" s="147" t="s">
        <v>477</v>
      </c>
      <c r="C383" s="100"/>
      <c r="D383" s="100"/>
    </row>
    <row r="384" spans="1:4" ht="15">
      <c r="A384" s="150" t="s">
        <v>352</v>
      </c>
      <c r="B384" s="147" t="s">
        <v>336</v>
      </c>
      <c r="C384" s="103">
        <v>8581465105</v>
      </c>
      <c r="D384" s="103">
        <v>8917455163</v>
      </c>
    </row>
    <row r="385" spans="1:4" ht="15.75">
      <c r="A385" s="151"/>
      <c r="B385" s="152" t="s">
        <v>454</v>
      </c>
      <c r="C385" s="100">
        <v>8581465105</v>
      </c>
      <c r="D385" s="100">
        <v>8917455163</v>
      </c>
    </row>
    <row r="386" spans="1:4" ht="15.75">
      <c r="A386" s="194">
        <v>15</v>
      </c>
      <c r="B386" s="163" t="s">
        <v>478</v>
      </c>
      <c r="C386" s="133" t="s">
        <v>425</v>
      </c>
      <c r="D386" s="126" t="s">
        <v>702</v>
      </c>
    </row>
    <row r="387" spans="1:4" ht="18">
      <c r="A387" s="129" t="s">
        <v>352</v>
      </c>
      <c r="B387" s="111" t="s">
        <v>479</v>
      </c>
      <c r="C387" s="103">
        <v>3000000000</v>
      </c>
      <c r="D387" s="103">
        <v>3000000000</v>
      </c>
    </row>
    <row r="388" spans="1:4" ht="18">
      <c r="A388" s="129" t="s">
        <v>352</v>
      </c>
      <c r="B388" s="111" t="s">
        <v>480</v>
      </c>
      <c r="C388" s="103"/>
      <c r="D388" s="103"/>
    </row>
    <row r="389" spans="1:4" ht="18">
      <c r="A389" s="131" t="s">
        <v>352</v>
      </c>
      <c r="B389" s="139" t="s">
        <v>454</v>
      </c>
      <c r="C389" s="100">
        <v>3000000000</v>
      </c>
      <c r="D389" s="100">
        <v>3000000000</v>
      </c>
    </row>
    <row r="390" spans="1:4" ht="15.75">
      <c r="A390" s="194">
        <v>16</v>
      </c>
      <c r="B390" s="195" t="s">
        <v>481</v>
      </c>
      <c r="C390" s="126" t="s">
        <v>425</v>
      </c>
      <c r="D390" s="126" t="s">
        <v>702</v>
      </c>
    </row>
    <row r="391" spans="1:4" ht="18">
      <c r="A391" s="129" t="s">
        <v>352</v>
      </c>
      <c r="B391" s="111" t="s">
        <v>482</v>
      </c>
      <c r="C391" s="103">
        <v>644931023</v>
      </c>
      <c r="D391" s="103">
        <v>266643352</v>
      </c>
    </row>
    <row r="392" spans="1:4" ht="18">
      <c r="A392" s="129" t="s">
        <v>352</v>
      </c>
      <c r="B392" s="111" t="s">
        <v>483</v>
      </c>
      <c r="C392" s="103"/>
      <c r="D392" s="103"/>
    </row>
    <row r="393" spans="1:4" ht="18">
      <c r="A393" s="129" t="s">
        <v>352</v>
      </c>
      <c r="B393" s="111" t="s">
        <v>484</v>
      </c>
      <c r="C393" s="103"/>
      <c r="D393" s="103"/>
    </row>
    <row r="394" spans="1:4" ht="18">
      <c r="A394" s="129" t="s">
        <v>352</v>
      </c>
      <c r="B394" s="111" t="s">
        <v>485</v>
      </c>
      <c r="C394" s="103"/>
      <c r="D394" s="103"/>
    </row>
    <row r="395" spans="1:4" ht="18">
      <c r="A395" s="129" t="s">
        <v>352</v>
      </c>
      <c r="B395" s="153" t="s">
        <v>486</v>
      </c>
      <c r="C395" s="103">
        <v>54261033</v>
      </c>
      <c r="D395" s="103">
        <v>62420146</v>
      </c>
    </row>
    <row r="396" spans="1:4" ht="18">
      <c r="A396" s="129" t="s">
        <v>352</v>
      </c>
      <c r="B396" s="153" t="s">
        <v>487</v>
      </c>
      <c r="C396" s="103"/>
      <c r="D396" s="154"/>
    </row>
    <row r="397" spans="1:4" ht="18">
      <c r="A397" s="129" t="s">
        <v>352</v>
      </c>
      <c r="B397" s="153" t="s">
        <v>488</v>
      </c>
      <c r="C397" s="103"/>
      <c r="D397" s="201">
        <v>103401000</v>
      </c>
    </row>
    <row r="398" spans="1:4" ht="18">
      <c r="A398" s="129" t="s">
        <v>352</v>
      </c>
      <c r="B398" s="153" t="s">
        <v>453</v>
      </c>
      <c r="C398" s="154"/>
      <c r="D398" s="103"/>
    </row>
    <row r="399" spans="1:4" ht="18">
      <c r="A399" s="129" t="s">
        <v>352</v>
      </c>
      <c r="B399" s="153" t="s">
        <v>489</v>
      </c>
      <c r="C399" s="154"/>
      <c r="D399" s="103"/>
    </row>
    <row r="400" spans="1:4" ht="18">
      <c r="A400" s="131"/>
      <c r="B400" s="139" t="s">
        <v>454</v>
      </c>
      <c r="C400" s="97">
        <v>699192056</v>
      </c>
      <c r="D400" s="128">
        <v>432464498</v>
      </c>
    </row>
    <row r="401" spans="1:4" ht="15.75">
      <c r="A401" s="194">
        <v>17</v>
      </c>
      <c r="B401" s="195" t="s">
        <v>490</v>
      </c>
      <c r="C401" s="133" t="s">
        <v>425</v>
      </c>
      <c r="D401" s="126" t="s">
        <v>702</v>
      </c>
    </row>
    <row r="402" spans="1:4" ht="18">
      <c r="A402" s="129" t="s">
        <v>352</v>
      </c>
      <c r="B402" s="111" t="s">
        <v>491</v>
      </c>
      <c r="C402" s="155"/>
      <c r="D402" s="103"/>
    </row>
    <row r="403" spans="1:4" ht="18">
      <c r="A403" s="129" t="s">
        <v>352</v>
      </c>
      <c r="B403" s="111" t="s">
        <v>492</v>
      </c>
      <c r="C403" s="155"/>
      <c r="D403" s="103"/>
    </row>
    <row r="404" spans="1:4" ht="18">
      <c r="A404" s="129" t="s">
        <v>352</v>
      </c>
      <c r="B404" s="111" t="s">
        <v>493</v>
      </c>
      <c r="C404" s="103"/>
      <c r="D404" s="103"/>
    </row>
    <row r="405" spans="1:4" ht="18">
      <c r="A405" s="136"/>
      <c r="B405" s="111" t="s">
        <v>494</v>
      </c>
      <c r="C405" s="103">
        <v>182444282</v>
      </c>
      <c r="D405" s="138">
        <v>498979852</v>
      </c>
    </row>
    <row r="406" spans="1:4" ht="18">
      <c r="A406" s="131"/>
      <c r="B406" s="73" t="s">
        <v>431</v>
      </c>
      <c r="C406" s="97">
        <v>182444282</v>
      </c>
      <c r="D406" s="97">
        <v>498979852</v>
      </c>
    </row>
    <row r="407" spans="1:4" ht="15.75">
      <c r="A407" s="194">
        <v>18</v>
      </c>
      <c r="B407" s="195" t="s">
        <v>495</v>
      </c>
      <c r="C407" s="126" t="s">
        <v>425</v>
      </c>
      <c r="D407" s="126" t="s">
        <v>702</v>
      </c>
    </row>
    <row r="408" spans="1:4" ht="18">
      <c r="A408" s="129" t="s">
        <v>352</v>
      </c>
      <c r="B408" s="111" t="s">
        <v>496</v>
      </c>
      <c r="C408" s="103"/>
      <c r="D408" s="103"/>
    </row>
    <row r="409" spans="1:4" ht="18">
      <c r="A409" s="129" t="s">
        <v>352</v>
      </c>
      <c r="B409" s="111" t="s">
        <v>497</v>
      </c>
      <c r="C409" s="103">
        <v>665820587</v>
      </c>
      <c r="D409" s="103">
        <v>755060756</v>
      </c>
    </row>
    <row r="410" spans="1:4" ht="18">
      <c r="A410" s="129" t="s">
        <v>352</v>
      </c>
      <c r="B410" s="111" t="s">
        <v>498</v>
      </c>
      <c r="C410" s="103"/>
      <c r="D410" s="103"/>
    </row>
    <row r="411" spans="1:4" ht="18">
      <c r="A411" s="156" t="s">
        <v>352</v>
      </c>
      <c r="B411" s="111" t="s">
        <v>499</v>
      </c>
      <c r="C411" s="103">
        <v>6345596</v>
      </c>
      <c r="D411" s="103">
        <v>7393706</v>
      </c>
    </row>
    <row r="412" spans="1:4" ht="18">
      <c r="A412" s="129" t="s">
        <v>352</v>
      </c>
      <c r="B412" s="111" t="s">
        <v>500</v>
      </c>
      <c r="C412" s="103">
        <v>2765962</v>
      </c>
      <c r="D412" s="103">
        <v>5543114</v>
      </c>
    </row>
    <row r="413" spans="1:4" ht="18">
      <c r="A413" s="129" t="s">
        <v>352</v>
      </c>
      <c r="B413" s="157" t="s">
        <v>501</v>
      </c>
      <c r="C413" s="103"/>
      <c r="D413" s="138"/>
    </row>
    <row r="414" spans="1:4" ht="18">
      <c r="A414" s="129" t="s">
        <v>352</v>
      </c>
      <c r="B414" s="157" t="s">
        <v>502</v>
      </c>
      <c r="C414" s="103"/>
      <c r="D414" s="138"/>
    </row>
    <row r="415" spans="1:4" ht="18">
      <c r="A415" s="129" t="s">
        <v>352</v>
      </c>
      <c r="B415" s="157" t="s">
        <v>495</v>
      </c>
      <c r="C415" s="103">
        <v>411749054</v>
      </c>
      <c r="D415" s="138">
        <v>882800577</v>
      </c>
    </row>
    <row r="416" spans="1:4" ht="18">
      <c r="A416" s="131"/>
      <c r="B416" s="73" t="s">
        <v>431</v>
      </c>
      <c r="C416" s="97">
        <v>1086681199</v>
      </c>
      <c r="D416" s="97">
        <v>1650798153</v>
      </c>
    </row>
    <row r="417" spans="1:4" ht="15.75">
      <c r="A417" s="189">
        <v>19</v>
      </c>
      <c r="B417" s="190" t="s">
        <v>503</v>
      </c>
      <c r="C417" s="133" t="s">
        <v>425</v>
      </c>
      <c r="D417" s="126" t="s">
        <v>702</v>
      </c>
    </row>
    <row r="418" spans="1:4" ht="18">
      <c r="A418" s="129"/>
      <c r="B418" s="111" t="s">
        <v>504</v>
      </c>
      <c r="C418" s="100"/>
      <c r="D418" s="100"/>
    </row>
    <row r="419" spans="1:4" ht="18">
      <c r="A419" s="129"/>
      <c r="B419" s="159" t="s">
        <v>505</v>
      </c>
      <c r="C419" s="100"/>
      <c r="D419" s="100"/>
    </row>
    <row r="420" spans="1:4" ht="18">
      <c r="A420" s="129"/>
      <c r="B420" s="111" t="s">
        <v>506</v>
      </c>
      <c r="C420" s="100"/>
      <c r="D420" s="100"/>
    </row>
    <row r="421" spans="1:4" ht="18">
      <c r="A421" s="131"/>
      <c r="B421" s="148" t="s">
        <v>431</v>
      </c>
      <c r="C421" s="97">
        <v>0</v>
      </c>
      <c r="D421" s="97">
        <v>0</v>
      </c>
    </row>
    <row r="422" spans="1:4" ht="15.75">
      <c r="A422" s="189">
        <v>20</v>
      </c>
      <c r="B422" s="158" t="s">
        <v>507</v>
      </c>
      <c r="C422" s="133" t="s">
        <v>425</v>
      </c>
      <c r="D422" s="126" t="s">
        <v>702</v>
      </c>
    </row>
    <row r="423" spans="1:4" ht="15">
      <c r="A423" s="149" t="s">
        <v>508</v>
      </c>
      <c r="B423" s="111" t="s">
        <v>509</v>
      </c>
      <c r="C423" s="100">
        <v>0</v>
      </c>
      <c r="D423" s="100">
        <v>0</v>
      </c>
    </row>
    <row r="424" spans="1:4" ht="18">
      <c r="A424" s="129" t="s">
        <v>352</v>
      </c>
      <c r="B424" s="111" t="s">
        <v>510</v>
      </c>
      <c r="C424" s="103">
        <v>0</v>
      </c>
      <c r="D424" s="103">
        <v>0</v>
      </c>
    </row>
    <row r="425" spans="1:4" ht="18">
      <c r="A425" s="129" t="s">
        <v>352</v>
      </c>
      <c r="B425" s="111" t="s">
        <v>511</v>
      </c>
      <c r="C425" s="100"/>
      <c r="D425" s="100"/>
    </row>
    <row r="426" spans="1:4" ht="18">
      <c r="A426" s="129" t="s">
        <v>352</v>
      </c>
      <c r="B426" s="111" t="s">
        <v>512</v>
      </c>
      <c r="C426" s="100"/>
      <c r="D426" s="100"/>
    </row>
    <row r="427" spans="1:4" ht="15">
      <c r="A427" s="149" t="s">
        <v>513</v>
      </c>
      <c r="B427" s="111" t="s">
        <v>514</v>
      </c>
      <c r="C427" s="100"/>
      <c r="D427" s="100"/>
    </row>
    <row r="428" spans="1:4" ht="18">
      <c r="A428" s="129" t="s">
        <v>352</v>
      </c>
      <c r="B428" s="111" t="s">
        <v>515</v>
      </c>
      <c r="C428" s="100"/>
      <c r="D428" s="100"/>
    </row>
    <row r="429" spans="1:4" ht="18">
      <c r="A429" s="129" t="s">
        <v>352</v>
      </c>
      <c r="B429" s="111" t="s">
        <v>516</v>
      </c>
      <c r="C429" s="100"/>
      <c r="D429" s="100"/>
    </row>
    <row r="430" spans="1:4" ht="18">
      <c r="A430" s="131"/>
      <c r="B430" s="148" t="s">
        <v>431</v>
      </c>
      <c r="C430" s="97">
        <v>0</v>
      </c>
      <c r="D430" s="97">
        <v>0</v>
      </c>
    </row>
    <row r="431" spans="1:4" ht="15.75">
      <c r="A431" s="189">
        <v>21</v>
      </c>
      <c r="B431" s="163" t="s">
        <v>517</v>
      </c>
      <c r="C431" s="133" t="s">
        <v>425</v>
      </c>
      <c r="D431" s="126" t="s">
        <v>702</v>
      </c>
    </row>
    <row r="432" spans="1:4" ht="15">
      <c r="A432" s="149" t="s">
        <v>508</v>
      </c>
      <c r="B432" s="134" t="s">
        <v>518</v>
      </c>
      <c r="C432" s="100"/>
      <c r="D432" s="100"/>
    </row>
    <row r="433" spans="1:4" ht="18">
      <c r="A433" s="129" t="s">
        <v>352</v>
      </c>
      <c r="B433" s="134" t="s">
        <v>519</v>
      </c>
      <c r="C433" s="103"/>
      <c r="D433" s="103"/>
    </row>
    <row r="434" spans="1:4" ht="18">
      <c r="A434" s="129"/>
      <c r="B434" s="111" t="s">
        <v>520</v>
      </c>
      <c r="C434" s="103"/>
      <c r="D434" s="103"/>
    </row>
    <row r="435" spans="1:4" ht="18">
      <c r="A435" s="129" t="s">
        <v>352</v>
      </c>
      <c r="B435" s="111" t="s">
        <v>521</v>
      </c>
      <c r="C435" s="103"/>
      <c r="D435" s="103"/>
    </row>
    <row r="436" spans="1:4" ht="18">
      <c r="A436" s="129" t="s">
        <v>352</v>
      </c>
      <c r="B436" s="111" t="s">
        <v>522</v>
      </c>
      <c r="C436" s="103"/>
      <c r="D436" s="103"/>
    </row>
    <row r="437" spans="1:4" ht="18">
      <c r="A437" s="129" t="s">
        <v>352</v>
      </c>
      <c r="B437" s="111" t="s">
        <v>523</v>
      </c>
      <c r="C437" s="100"/>
      <c r="D437" s="100"/>
    </row>
    <row r="438" spans="1:4" ht="18">
      <c r="A438" s="131"/>
      <c r="B438" s="160" t="s">
        <v>524</v>
      </c>
      <c r="C438" s="161"/>
      <c r="D438" s="161"/>
    </row>
    <row r="439" spans="1:4" ht="15.75">
      <c r="A439" s="162"/>
      <c r="B439" s="163"/>
      <c r="C439" s="133" t="s">
        <v>425</v>
      </c>
      <c r="D439" s="126" t="s">
        <v>702</v>
      </c>
    </row>
    <row r="440" spans="1:4" ht="15">
      <c r="A440" s="149" t="s">
        <v>513</v>
      </c>
      <c r="B440" s="134" t="s">
        <v>525</v>
      </c>
      <c r="C440" s="103"/>
      <c r="D440" s="103"/>
    </row>
    <row r="441" spans="1:4" ht="18">
      <c r="A441" s="129" t="s">
        <v>352</v>
      </c>
      <c r="B441" s="111" t="s">
        <v>526</v>
      </c>
      <c r="C441" s="103"/>
      <c r="D441" s="103"/>
    </row>
    <row r="442" spans="1:4" ht="15">
      <c r="A442" s="149"/>
      <c r="B442" s="111" t="s">
        <v>527</v>
      </c>
      <c r="C442" s="103"/>
      <c r="D442" s="103"/>
    </row>
    <row r="443" spans="1:4" ht="18">
      <c r="A443" s="129" t="s">
        <v>352</v>
      </c>
      <c r="B443" s="111" t="s">
        <v>528</v>
      </c>
      <c r="C443" s="103"/>
      <c r="D443" s="103"/>
    </row>
    <row r="444" spans="1:4" ht="18">
      <c r="A444" s="129" t="s">
        <v>352</v>
      </c>
      <c r="B444" s="102" t="s">
        <v>529</v>
      </c>
      <c r="C444" s="161"/>
      <c r="D444" s="161"/>
    </row>
    <row r="445" spans="1:4" ht="15.75">
      <c r="A445" s="189">
        <v>22</v>
      </c>
      <c r="B445" s="163" t="s">
        <v>530</v>
      </c>
      <c r="C445" s="133" t="s">
        <v>425</v>
      </c>
      <c r="D445" s="126" t="s">
        <v>702</v>
      </c>
    </row>
    <row r="446" spans="1:4" ht="15.75">
      <c r="A446" s="67" t="s">
        <v>508</v>
      </c>
      <c r="B446" s="164" t="s">
        <v>531</v>
      </c>
      <c r="C446" s="103"/>
      <c r="D446" s="103"/>
    </row>
    <row r="447" spans="1:4" ht="15.75">
      <c r="A447" s="67" t="s">
        <v>513</v>
      </c>
      <c r="B447" s="111" t="s">
        <v>532</v>
      </c>
      <c r="C447" s="103"/>
      <c r="D447" s="103"/>
    </row>
    <row r="448" spans="1:4" ht="18">
      <c r="A448" s="136" t="s">
        <v>352</v>
      </c>
      <c r="B448" s="157" t="s">
        <v>533</v>
      </c>
      <c r="C448" s="103">
        <v>28396800000</v>
      </c>
      <c r="D448" s="138">
        <v>28396800000</v>
      </c>
    </row>
    <row r="449" spans="1:4" ht="18">
      <c r="A449" s="129" t="s">
        <v>352</v>
      </c>
      <c r="B449" s="111" t="s">
        <v>534</v>
      </c>
      <c r="C449" s="103">
        <v>27283200000</v>
      </c>
      <c r="D449" s="103">
        <v>27283200000</v>
      </c>
    </row>
    <row r="450" spans="1:4" ht="18">
      <c r="A450" s="129"/>
      <c r="B450" s="165" t="s">
        <v>431</v>
      </c>
      <c r="C450" s="100">
        <v>55680000000</v>
      </c>
      <c r="D450" s="100">
        <v>55680000000</v>
      </c>
    </row>
    <row r="451" spans="1:4" ht="18">
      <c r="A451" s="129"/>
      <c r="B451" s="166" t="s">
        <v>535</v>
      </c>
      <c r="C451" s="100"/>
      <c r="D451" s="100"/>
    </row>
    <row r="452" spans="1:4" ht="18">
      <c r="A452" s="129"/>
      <c r="B452" s="166" t="s">
        <v>536</v>
      </c>
      <c r="C452" s="183"/>
      <c r="D452" s="183"/>
    </row>
    <row r="453" spans="1:4" ht="15.75">
      <c r="A453" s="167" t="s">
        <v>537</v>
      </c>
      <c r="B453" s="168" t="s">
        <v>538</v>
      </c>
      <c r="C453" s="205" t="s">
        <v>722</v>
      </c>
      <c r="D453" s="205" t="s">
        <v>723</v>
      </c>
    </row>
    <row r="454" spans="1:4" ht="18">
      <c r="A454" s="129" t="s">
        <v>352</v>
      </c>
      <c r="B454" s="111" t="s">
        <v>539</v>
      </c>
      <c r="C454" s="103"/>
      <c r="D454" s="103"/>
    </row>
    <row r="455" spans="1:4" ht="15">
      <c r="A455" s="170" t="s">
        <v>351</v>
      </c>
      <c r="B455" s="111" t="s">
        <v>540</v>
      </c>
      <c r="C455" s="103">
        <v>55680000000</v>
      </c>
      <c r="D455" s="103">
        <v>55680000000</v>
      </c>
    </row>
    <row r="456" spans="1:4" ht="15">
      <c r="A456" s="170" t="s">
        <v>351</v>
      </c>
      <c r="B456" s="111" t="s">
        <v>696</v>
      </c>
      <c r="C456" s="103"/>
      <c r="D456" s="103"/>
    </row>
    <row r="457" spans="1:4" ht="15">
      <c r="A457" s="170" t="s">
        <v>351</v>
      </c>
      <c r="B457" s="171" t="s">
        <v>697</v>
      </c>
      <c r="C457" s="103"/>
      <c r="D457" s="103"/>
    </row>
    <row r="458" spans="1:4" ht="15">
      <c r="A458" s="170" t="s">
        <v>351</v>
      </c>
      <c r="B458" s="111" t="s">
        <v>698</v>
      </c>
      <c r="C458" s="103">
        <v>55680000000</v>
      </c>
      <c r="D458" s="138">
        <v>55680000000</v>
      </c>
    </row>
    <row r="459" spans="1:4" ht="18">
      <c r="A459" s="129" t="s">
        <v>352</v>
      </c>
      <c r="B459" s="166" t="s">
        <v>541</v>
      </c>
      <c r="C459" s="103"/>
      <c r="D459" s="103"/>
    </row>
    <row r="460" spans="1:4" ht="18">
      <c r="A460" s="129"/>
      <c r="B460" s="166" t="s">
        <v>542</v>
      </c>
      <c r="C460" s="103"/>
      <c r="D460" s="103"/>
    </row>
    <row r="461" spans="1:4" ht="15.75">
      <c r="A461" s="167" t="s">
        <v>543</v>
      </c>
      <c r="B461" s="172" t="s">
        <v>544</v>
      </c>
      <c r="C461" s="103"/>
      <c r="D461" s="103"/>
    </row>
    <row r="462" spans="1:4" ht="18">
      <c r="A462" s="129" t="s">
        <v>352</v>
      </c>
      <c r="B462" s="111" t="s">
        <v>545</v>
      </c>
      <c r="C462" s="173"/>
      <c r="D462" s="173"/>
    </row>
    <row r="463" spans="1:4" ht="15">
      <c r="A463" s="170" t="s">
        <v>351</v>
      </c>
      <c r="B463" s="130" t="s">
        <v>546</v>
      </c>
      <c r="C463" s="103"/>
      <c r="D463" s="103"/>
    </row>
    <row r="464" spans="1:4" ht="15">
      <c r="A464" s="170" t="s">
        <v>351</v>
      </c>
      <c r="B464" s="111" t="s">
        <v>547</v>
      </c>
      <c r="C464" s="103"/>
      <c r="D464" s="103"/>
    </row>
    <row r="465" spans="1:4" ht="18">
      <c r="A465" s="129" t="s">
        <v>352</v>
      </c>
      <c r="B465" s="111" t="s">
        <v>548</v>
      </c>
      <c r="C465" s="103"/>
      <c r="D465" s="103"/>
    </row>
    <row r="466" spans="1:4" ht="15.75">
      <c r="A466" s="67" t="s">
        <v>549</v>
      </c>
      <c r="B466" s="202" t="s">
        <v>550</v>
      </c>
      <c r="C466" s="169" t="s">
        <v>425</v>
      </c>
      <c r="D466" s="169" t="s">
        <v>702</v>
      </c>
    </row>
    <row r="467" spans="1:4" ht="18">
      <c r="A467" s="129" t="s">
        <v>352</v>
      </c>
      <c r="B467" s="134" t="s">
        <v>551</v>
      </c>
      <c r="C467" s="103">
        <v>5568000</v>
      </c>
      <c r="D467" s="103">
        <v>5568000</v>
      </c>
    </row>
    <row r="468" spans="1:4" ht="18">
      <c r="A468" s="129" t="s">
        <v>352</v>
      </c>
      <c r="B468" s="134" t="s">
        <v>552</v>
      </c>
      <c r="C468" s="103">
        <v>5568000</v>
      </c>
      <c r="D468" s="103">
        <v>5568000</v>
      </c>
    </row>
    <row r="469" spans="1:4" ht="15">
      <c r="A469" s="170" t="s">
        <v>351</v>
      </c>
      <c r="B469" s="134" t="s">
        <v>553</v>
      </c>
      <c r="C469" s="103">
        <v>5568000</v>
      </c>
      <c r="D469" s="103">
        <v>5568000</v>
      </c>
    </row>
    <row r="470" spans="1:4" ht="15">
      <c r="A470" s="170" t="s">
        <v>351</v>
      </c>
      <c r="B470" s="134" t="s">
        <v>554</v>
      </c>
      <c r="C470" s="103"/>
      <c r="D470" s="103"/>
    </row>
    <row r="471" spans="1:4" ht="18">
      <c r="A471" s="129" t="s">
        <v>352</v>
      </c>
      <c r="B471" s="134" t="s">
        <v>555</v>
      </c>
      <c r="C471" s="103"/>
      <c r="D471" s="103"/>
    </row>
    <row r="472" spans="1:4" ht="15">
      <c r="A472" s="170" t="s">
        <v>351</v>
      </c>
      <c r="B472" s="134" t="s">
        <v>553</v>
      </c>
      <c r="C472" s="103"/>
      <c r="D472" s="103"/>
    </row>
    <row r="473" spans="1:4" ht="15">
      <c r="A473" s="170" t="s">
        <v>351</v>
      </c>
      <c r="B473" s="134" t="s">
        <v>554</v>
      </c>
      <c r="C473" s="103"/>
      <c r="D473" s="103"/>
    </row>
    <row r="474" spans="1:4" ht="18">
      <c r="A474" s="129" t="s">
        <v>352</v>
      </c>
      <c r="B474" s="134" t="s">
        <v>556</v>
      </c>
      <c r="C474" s="103">
        <v>5568000</v>
      </c>
      <c r="D474" s="103">
        <v>5568000</v>
      </c>
    </row>
    <row r="475" spans="1:4" ht="15">
      <c r="A475" s="170" t="s">
        <v>351</v>
      </c>
      <c r="B475" s="134" t="s">
        <v>553</v>
      </c>
      <c r="C475" s="103">
        <v>5568000</v>
      </c>
      <c r="D475" s="103">
        <v>5568000</v>
      </c>
    </row>
    <row r="476" spans="1:4" ht="15">
      <c r="A476" s="170" t="s">
        <v>351</v>
      </c>
      <c r="B476" s="134" t="s">
        <v>554</v>
      </c>
      <c r="C476" s="100"/>
      <c r="D476" s="103"/>
    </row>
    <row r="477" spans="1:4" ht="18">
      <c r="A477" s="129" t="s">
        <v>557</v>
      </c>
      <c r="B477" s="134" t="s">
        <v>558</v>
      </c>
      <c r="C477" s="103">
        <v>10000</v>
      </c>
      <c r="D477" s="103">
        <v>10000</v>
      </c>
    </row>
    <row r="478" spans="1:4" ht="15.75">
      <c r="A478" s="67" t="s">
        <v>559</v>
      </c>
      <c r="B478" s="202" t="s">
        <v>560</v>
      </c>
      <c r="C478" s="169"/>
      <c r="D478" s="103"/>
    </row>
    <row r="479" spans="1:4" ht="18">
      <c r="A479" s="129" t="s">
        <v>352</v>
      </c>
      <c r="B479" s="134" t="s">
        <v>561</v>
      </c>
      <c r="C479" s="103">
        <v>15013122301</v>
      </c>
      <c r="D479" s="103">
        <v>15013122301</v>
      </c>
    </row>
    <row r="480" spans="1:4" ht="18">
      <c r="A480" s="129" t="s">
        <v>352</v>
      </c>
      <c r="B480" s="134" t="s">
        <v>562</v>
      </c>
      <c r="C480" s="103">
        <v>3684066865</v>
      </c>
      <c r="D480" s="103">
        <v>3684066865</v>
      </c>
    </row>
    <row r="481" spans="1:4" ht="18">
      <c r="A481" s="129" t="s">
        <v>352</v>
      </c>
      <c r="B481" s="134" t="s">
        <v>563</v>
      </c>
      <c r="C481" s="103"/>
      <c r="D481" s="103"/>
    </row>
    <row r="482" spans="1:4" ht="18">
      <c r="A482" s="129" t="s">
        <v>557</v>
      </c>
      <c r="B482" s="134" t="s">
        <v>564</v>
      </c>
      <c r="C482" s="103"/>
      <c r="D482" s="103"/>
    </row>
    <row r="483" spans="1:4" ht="15.75">
      <c r="A483" s="67" t="s">
        <v>565</v>
      </c>
      <c r="B483" s="203" t="s">
        <v>566</v>
      </c>
      <c r="C483" s="100"/>
      <c r="D483" s="100"/>
    </row>
    <row r="484" spans="1:4" ht="18">
      <c r="A484" s="129"/>
      <c r="B484" s="203" t="s">
        <v>567</v>
      </c>
      <c r="C484" s="103"/>
      <c r="D484" s="103"/>
    </row>
    <row r="485" spans="1:4" ht="18">
      <c r="A485" s="131"/>
      <c r="B485" s="174"/>
      <c r="C485" s="161"/>
      <c r="D485" s="161"/>
    </row>
    <row r="486" spans="1:4" ht="15.75">
      <c r="A486" s="67">
        <v>23</v>
      </c>
      <c r="B486" s="163" t="s">
        <v>568</v>
      </c>
      <c r="C486" s="169" t="s">
        <v>425</v>
      </c>
      <c r="D486" s="169" t="s">
        <v>702</v>
      </c>
    </row>
    <row r="487" spans="1:4" ht="18">
      <c r="A487" s="129" t="s">
        <v>352</v>
      </c>
      <c r="B487" s="135" t="s">
        <v>569</v>
      </c>
      <c r="C487" s="103"/>
      <c r="D487" s="103"/>
    </row>
    <row r="488" spans="1:4" ht="18">
      <c r="A488" s="129" t="s">
        <v>352</v>
      </c>
      <c r="B488" s="135" t="s">
        <v>570</v>
      </c>
      <c r="C488" s="103"/>
      <c r="D488" s="103"/>
    </row>
    <row r="489" spans="1:4" ht="18">
      <c r="A489" s="131" t="s">
        <v>352</v>
      </c>
      <c r="B489" s="174" t="s">
        <v>571</v>
      </c>
      <c r="C489" s="161"/>
      <c r="D489" s="161"/>
    </row>
    <row r="490" spans="1:4" ht="15.75">
      <c r="A490" s="194">
        <v>24</v>
      </c>
      <c r="B490" s="195" t="s">
        <v>572</v>
      </c>
      <c r="C490" s="169" t="s">
        <v>425</v>
      </c>
      <c r="D490" s="169" t="s">
        <v>702</v>
      </c>
    </row>
    <row r="491" spans="1:4" ht="15">
      <c r="A491" s="175">
        <v>1</v>
      </c>
      <c r="B491" s="135" t="s">
        <v>573</v>
      </c>
      <c r="C491" s="100"/>
      <c r="D491" s="100"/>
    </row>
    <row r="492" spans="1:4" ht="18">
      <c r="A492" s="129" t="s">
        <v>352</v>
      </c>
      <c r="B492" s="135" t="s">
        <v>574</v>
      </c>
      <c r="C492" s="103"/>
      <c r="D492" s="103"/>
    </row>
    <row r="493" spans="1:4" ht="18">
      <c r="A493" s="129" t="s">
        <v>352</v>
      </c>
      <c r="B493" s="135" t="s">
        <v>575</v>
      </c>
      <c r="C493" s="103"/>
      <c r="D493" s="103"/>
    </row>
    <row r="494" spans="1:4" ht="15">
      <c r="A494" s="175">
        <v>2</v>
      </c>
      <c r="B494" s="135" t="s">
        <v>576</v>
      </c>
      <c r="C494" s="103"/>
      <c r="D494" s="103"/>
    </row>
    <row r="495" spans="1:4" ht="18">
      <c r="A495" s="129"/>
      <c r="B495" s="135" t="s">
        <v>577</v>
      </c>
      <c r="C495" s="103"/>
      <c r="D495" s="103"/>
    </row>
    <row r="496" spans="1:4" ht="18">
      <c r="A496" s="129" t="s">
        <v>352</v>
      </c>
      <c r="B496" s="135" t="s">
        <v>578</v>
      </c>
      <c r="C496" s="103"/>
      <c r="D496" s="103"/>
    </row>
    <row r="497" spans="1:4" ht="18">
      <c r="A497" s="129" t="s">
        <v>352</v>
      </c>
      <c r="B497" s="135" t="s">
        <v>579</v>
      </c>
      <c r="C497" s="103"/>
      <c r="D497" s="103"/>
    </row>
    <row r="498" spans="1:4" ht="18">
      <c r="A498" s="131" t="s">
        <v>352</v>
      </c>
      <c r="B498" s="174" t="s">
        <v>580</v>
      </c>
      <c r="C498" s="97"/>
      <c r="D498" s="97"/>
    </row>
    <row r="499" spans="1:4" ht="18">
      <c r="A499" s="176"/>
      <c r="B499" s="177"/>
      <c r="C499" s="178"/>
      <c r="D499" s="178"/>
    </row>
    <row r="500" spans="1:4" ht="15.75">
      <c r="A500" s="121" t="s">
        <v>581</v>
      </c>
      <c r="B500" s="297" t="s">
        <v>582</v>
      </c>
      <c r="C500" s="297"/>
      <c r="D500" s="297"/>
    </row>
    <row r="501" spans="1:2" ht="15.75">
      <c r="A501" s="179"/>
      <c r="B501" s="180"/>
    </row>
    <row r="502" spans="1:4" ht="15.75">
      <c r="A502" s="194">
        <v>25</v>
      </c>
      <c r="B502" s="195" t="s">
        <v>583</v>
      </c>
      <c r="C502" s="206" t="s">
        <v>724</v>
      </c>
      <c r="D502" s="206" t="s">
        <v>725</v>
      </c>
    </row>
    <row r="503" spans="1:4" ht="18">
      <c r="A503" s="129" t="s">
        <v>352</v>
      </c>
      <c r="B503" s="135" t="s">
        <v>584</v>
      </c>
      <c r="C503" s="103">
        <v>49486961368</v>
      </c>
      <c r="D503" s="103">
        <v>42744339735</v>
      </c>
    </row>
    <row r="504" spans="1:4" ht="18">
      <c r="A504" s="129" t="s">
        <v>352</v>
      </c>
      <c r="B504" s="135" t="s">
        <v>585</v>
      </c>
      <c r="C504" s="103">
        <v>50196446645</v>
      </c>
      <c r="D504" s="103">
        <v>25635437061</v>
      </c>
    </row>
    <row r="505" spans="1:4" ht="18">
      <c r="A505" s="129" t="s">
        <v>352</v>
      </c>
      <c r="B505" s="135" t="s">
        <v>586</v>
      </c>
      <c r="C505" s="103"/>
      <c r="D505" s="103"/>
    </row>
    <row r="506" spans="1:4" ht="15">
      <c r="A506" s="170" t="s">
        <v>351</v>
      </c>
      <c r="B506" s="135" t="s">
        <v>587</v>
      </c>
      <c r="C506" s="103"/>
      <c r="D506" s="103"/>
    </row>
    <row r="507" spans="1:4" ht="18">
      <c r="A507" s="129"/>
      <c r="B507" s="135" t="s">
        <v>588</v>
      </c>
      <c r="C507" s="138"/>
      <c r="D507" s="138"/>
    </row>
    <row r="508" spans="1:4" ht="15">
      <c r="A508" s="170"/>
      <c r="B508" s="135" t="s">
        <v>589</v>
      </c>
      <c r="C508" s="138"/>
      <c r="D508" s="138"/>
    </row>
    <row r="509" spans="1:4" ht="18">
      <c r="A509" s="131"/>
      <c r="B509" s="141" t="s">
        <v>454</v>
      </c>
      <c r="C509" s="97">
        <v>99683408013</v>
      </c>
      <c r="D509" s="97">
        <v>68379776796</v>
      </c>
    </row>
    <row r="510" spans="1:4" ht="15.75">
      <c r="A510" s="67">
        <v>26</v>
      </c>
      <c r="B510" s="204" t="s">
        <v>590</v>
      </c>
      <c r="C510" s="206" t="s">
        <v>724</v>
      </c>
      <c r="D510" s="206" t="s">
        <v>725</v>
      </c>
    </row>
    <row r="511" spans="1:4" ht="15">
      <c r="A511" s="149"/>
      <c r="B511" s="147" t="s">
        <v>591</v>
      </c>
      <c r="C511" s="100"/>
      <c r="D511" s="100"/>
    </row>
    <row r="512" spans="1:4" ht="18">
      <c r="A512" s="129" t="s">
        <v>352</v>
      </c>
      <c r="B512" s="147" t="s">
        <v>592</v>
      </c>
      <c r="C512" s="100"/>
      <c r="D512" s="100"/>
    </row>
    <row r="513" spans="1:4" ht="18">
      <c r="A513" s="129" t="s">
        <v>352</v>
      </c>
      <c r="B513" s="147" t="s">
        <v>593</v>
      </c>
      <c r="C513" s="100"/>
      <c r="D513" s="100"/>
    </row>
    <row r="514" spans="1:4" ht="18">
      <c r="A514" s="129" t="s">
        <v>352</v>
      </c>
      <c r="B514" s="147" t="s">
        <v>594</v>
      </c>
      <c r="C514" s="100"/>
      <c r="D514" s="100"/>
    </row>
    <row r="515" spans="1:4" ht="18">
      <c r="A515" s="129" t="s">
        <v>352</v>
      </c>
      <c r="B515" s="147" t="s">
        <v>595</v>
      </c>
      <c r="C515" s="100"/>
      <c r="D515" s="100"/>
    </row>
    <row r="516" spans="1:4" ht="18">
      <c r="A516" s="129" t="s">
        <v>352</v>
      </c>
      <c r="B516" s="147" t="s">
        <v>596</v>
      </c>
      <c r="C516" s="100"/>
      <c r="D516" s="100"/>
    </row>
    <row r="517" spans="1:4" ht="18">
      <c r="A517" s="131"/>
      <c r="B517" s="141" t="s">
        <v>454</v>
      </c>
      <c r="C517" s="97">
        <v>0</v>
      </c>
      <c r="D517" s="97">
        <v>0</v>
      </c>
    </row>
    <row r="518" spans="1:4" ht="15.75">
      <c r="A518" s="67">
        <v>27</v>
      </c>
      <c r="B518" s="204" t="s">
        <v>597</v>
      </c>
      <c r="C518" s="206" t="s">
        <v>724</v>
      </c>
      <c r="D518" s="206" t="s">
        <v>725</v>
      </c>
    </row>
    <row r="519" spans="1:4" ht="18">
      <c r="A519" s="129" t="s">
        <v>352</v>
      </c>
      <c r="B519" s="147" t="s">
        <v>598</v>
      </c>
      <c r="C519" s="103">
        <v>49486961368</v>
      </c>
      <c r="D519" s="103">
        <v>42744339735</v>
      </c>
    </row>
    <row r="520" spans="1:4" ht="18">
      <c r="A520" s="131" t="s">
        <v>352</v>
      </c>
      <c r="B520" s="147" t="s">
        <v>599</v>
      </c>
      <c r="C520" s="103">
        <v>50196446645</v>
      </c>
      <c r="D520" s="103">
        <v>25635437061</v>
      </c>
    </row>
    <row r="521" spans="1:4" ht="15.75">
      <c r="A521" s="194">
        <v>28</v>
      </c>
      <c r="B521" s="204" t="s">
        <v>600</v>
      </c>
      <c r="C521" s="206" t="s">
        <v>724</v>
      </c>
      <c r="D521" s="206" t="s">
        <v>725</v>
      </c>
    </row>
    <row r="522" spans="1:4" ht="18">
      <c r="A522" s="129" t="s">
        <v>352</v>
      </c>
      <c r="B522" s="147" t="s">
        <v>601</v>
      </c>
      <c r="C522" s="103">
        <v>48248891115</v>
      </c>
      <c r="D522" s="103">
        <v>42053426774</v>
      </c>
    </row>
    <row r="523" spans="1:4" ht="18">
      <c r="A523" s="129" t="s">
        <v>352</v>
      </c>
      <c r="B523" s="147" t="s">
        <v>602</v>
      </c>
      <c r="C523" s="100"/>
      <c r="D523" s="100"/>
    </row>
    <row r="524" spans="1:4" ht="18">
      <c r="A524" s="129" t="s">
        <v>352</v>
      </c>
      <c r="B524" s="147" t="s">
        <v>603</v>
      </c>
      <c r="C524" s="103">
        <v>42639510846</v>
      </c>
      <c r="D524" s="103">
        <v>22704400111</v>
      </c>
    </row>
    <row r="525" spans="1:4" ht="18">
      <c r="A525" s="129" t="s">
        <v>352</v>
      </c>
      <c r="B525" s="147" t="s">
        <v>701</v>
      </c>
      <c r="C525" s="100"/>
      <c r="D525" s="100"/>
    </row>
    <row r="526" spans="1:4" ht="18">
      <c r="A526" s="129" t="s">
        <v>352</v>
      </c>
      <c r="B526" s="147" t="s">
        <v>604</v>
      </c>
      <c r="C526" s="100"/>
      <c r="D526" s="100"/>
    </row>
    <row r="527" spans="1:4" ht="18">
      <c r="A527" s="129" t="s">
        <v>352</v>
      </c>
      <c r="B527" s="147" t="s">
        <v>605</v>
      </c>
      <c r="C527" s="100"/>
      <c r="D527" s="100"/>
    </row>
    <row r="528" spans="1:4" ht="18">
      <c r="A528" s="129" t="s">
        <v>352</v>
      </c>
      <c r="B528" s="147" t="s">
        <v>606</v>
      </c>
      <c r="C528" s="100"/>
      <c r="D528" s="100"/>
    </row>
    <row r="529" spans="1:4" ht="18">
      <c r="A529" s="129" t="s">
        <v>352</v>
      </c>
      <c r="B529" s="147" t="s">
        <v>607</v>
      </c>
      <c r="C529" s="100"/>
      <c r="D529" s="100"/>
    </row>
    <row r="530" spans="1:4" ht="15.75">
      <c r="A530" s="151"/>
      <c r="B530" s="152" t="s">
        <v>454</v>
      </c>
      <c r="C530" s="100">
        <v>90888401961</v>
      </c>
      <c r="D530" s="100">
        <v>64757826885</v>
      </c>
    </row>
    <row r="531" spans="1:4" ht="15.75">
      <c r="A531" s="194">
        <v>29</v>
      </c>
      <c r="B531" s="163" t="s">
        <v>608</v>
      </c>
      <c r="C531" s="206" t="s">
        <v>724</v>
      </c>
      <c r="D531" s="206" t="s">
        <v>725</v>
      </c>
    </row>
    <row r="532" spans="1:4" ht="18">
      <c r="A532" s="129" t="s">
        <v>352</v>
      </c>
      <c r="B532" s="111" t="s">
        <v>609</v>
      </c>
      <c r="C532" s="181">
        <v>9448895</v>
      </c>
      <c r="D532" s="181">
        <v>5706072</v>
      </c>
    </row>
    <row r="533" spans="1:4" ht="18">
      <c r="A533" s="129" t="s">
        <v>352</v>
      </c>
      <c r="B533" s="111" t="s">
        <v>610</v>
      </c>
      <c r="C533" s="103"/>
      <c r="D533" s="103"/>
    </row>
    <row r="534" spans="1:4" ht="18">
      <c r="A534" s="129" t="s">
        <v>352</v>
      </c>
      <c r="B534" s="111" t="s">
        <v>611</v>
      </c>
      <c r="C534" s="103">
        <v>217000000</v>
      </c>
      <c r="D534" s="103"/>
    </row>
    <row r="535" spans="1:4" ht="18">
      <c r="A535" s="129" t="s">
        <v>352</v>
      </c>
      <c r="B535" s="111" t="s">
        <v>612</v>
      </c>
      <c r="C535" s="103"/>
      <c r="D535" s="103"/>
    </row>
    <row r="536" spans="1:4" ht="18">
      <c r="A536" s="129" t="s">
        <v>352</v>
      </c>
      <c r="B536" s="157" t="s">
        <v>613</v>
      </c>
      <c r="C536" s="138"/>
      <c r="D536" s="138"/>
    </row>
    <row r="537" spans="1:4" ht="18">
      <c r="A537" s="129" t="s">
        <v>352</v>
      </c>
      <c r="B537" s="157" t="s">
        <v>614</v>
      </c>
      <c r="C537" s="138"/>
      <c r="D537" s="138"/>
    </row>
    <row r="538" spans="1:4" ht="18">
      <c r="A538" s="129" t="s">
        <v>352</v>
      </c>
      <c r="B538" s="157" t="s">
        <v>615</v>
      </c>
      <c r="C538" s="138"/>
      <c r="D538" s="138"/>
    </row>
    <row r="539" spans="1:4" ht="18">
      <c r="A539" s="129" t="s">
        <v>352</v>
      </c>
      <c r="B539" s="157" t="s">
        <v>616</v>
      </c>
      <c r="C539" s="138"/>
      <c r="D539" s="138"/>
    </row>
    <row r="540" spans="1:4" ht="18">
      <c r="A540" s="131"/>
      <c r="B540" s="152" t="s">
        <v>454</v>
      </c>
      <c r="C540" s="182">
        <v>226448895</v>
      </c>
      <c r="D540" s="182">
        <v>5706072</v>
      </c>
    </row>
    <row r="541" spans="1:4" ht="15.75">
      <c r="A541" s="194">
        <v>30</v>
      </c>
      <c r="B541" s="144" t="s">
        <v>617</v>
      </c>
      <c r="C541" s="206" t="s">
        <v>724</v>
      </c>
      <c r="D541" s="206" t="s">
        <v>725</v>
      </c>
    </row>
    <row r="542" spans="1:4" ht="18">
      <c r="A542" s="129" t="s">
        <v>352</v>
      </c>
      <c r="B542" s="111" t="s">
        <v>618</v>
      </c>
      <c r="C542" s="181">
        <v>87777777</v>
      </c>
      <c r="D542" s="181">
        <v>237562495</v>
      </c>
    </row>
    <row r="543" spans="1:4" ht="18">
      <c r="A543" s="129" t="s">
        <v>352</v>
      </c>
      <c r="B543" s="111" t="s">
        <v>619</v>
      </c>
      <c r="C543" s="103"/>
      <c r="D543" s="103"/>
    </row>
    <row r="544" spans="1:4" ht="18">
      <c r="A544" s="129" t="s">
        <v>352</v>
      </c>
      <c r="B544" s="111" t="s">
        <v>620</v>
      </c>
      <c r="C544" s="181"/>
      <c r="D544" s="181"/>
    </row>
    <row r="545" spans="1:4" ht="18">
      <c r="A545" s="129" t="s">
        <v>352</v>
      </c>
      <c r="B545" s="111" t="s">
        <v>621</v>
      </c>
      <c r="C545" s="100"/>
      <c r="D545" s="100"/>
    </row>
    <row r="546" spans="1:4" ht="18">
      <c r="A546" s="129" t="s">
        <v>352</v>
      </c>
      <c r="B546" s="157" t="s">
        <v>622</v>
      </c>
      <c r="C546" s="183"/>
      <c r="D546" s="183"/>
    </row>
    <row r="547" spans="1:4" ht="18">
      <c r="A547" s="129" t="s">
        <v>352</v>
      </c>
      <c r="B547" s="157" t="s">
        <v>623</v>
      </c>
      <c r="C547" s="183"/>
      <c r="D547" s="183"/>
    </row>
    <row r="548" spans="1:4" ht="18">
      <c r="A548" s="129" t="s">
        <v>352</v>
      </c>
      <c r="B548" s="157" t="s">
        <v>624</v>
      </c>
      <c r="C548" s="181">
        <v>-28798586</v>
      </c>
      <c r="D548" s="181"/>
    </row>
    <row r="549" spans="1:4" ht="18">
      <c r="A549" s="129" t="s">
        <v>352</v>
      </c>
      <c r="B549" s="157" t="s">
        <v>625</v>
      </c>
      <c r="C549" s="138"/>
      <c r="D549" s="138"/>
    </row>
    <row r="550" spans="1:4" ht="18">
      <c r="A550" s="131"/>
      <c r="B550" s="148" t="s">
        <v>431</v>
      </c>
      <c r="C550" s="97">
        <v>58979191</v>
      </c>
      <c r="D550" s="97">
        <v>237562495</v>
      </c>
    </row>
    <row r="551" spans="1:4" ht="15.75">
      <c r="A551" s="194">
        <v>31</v>
      </c>
      <c r="B551" s="195" t="s">
        <v>626</v>
      </c>
      <c r="C551" s="206" t="s">
        <v>724</v>
      </c>
      <c r="D551" s="206" t="s">
        <v>725</v>
      </c>
    </row>
    <row r="552" spans="1:4" ht="18">
      <c r="A552" s="129" t="s">
        <v>352</v>
      </c>
      <c r="B552" s="111" t="s">
        <v>699</v>
      </c>
      <c r="C552" s="103">
        <v>304577483</v>
      </c>
      <c r="D552" s="103">
        <v>0</v>
      </c>
    </row>
    <row r="553" spans="1:4" ht="18">
      <c r="A553" s="129" t="s">
        <v>352</v>
      </c>
      <c r="B553" s="111" t="s">
        <v>627</v>
      </c>
      <c r="C553" s="103"/>
      <c r="D553" s="103"/>
    </row>
    <row r="554" spans="1:4" ht="18">
      <c r="A554" s="136"/>
      <c r="B554" s="157" t="s">
        <v>628</v>
      </c>
      <c r="C554" s="138">
        <v>236760492</v>
      </c>
      <c r="D554" s="138"/>
    </row>
    <row r="555" spans="1:4" ht="18">
      <c r="A555" s="131" t="s">
        <v>352</v>
      </c>
      <c r="B555" s="160" t="s">
        <v>629</v>
      </c>
      <c r="C555" s="183">
        <v>541337975</v>
      </c>
      <c r="D555" s="183">
        <v>0</v>
      </c>
    </row>
    <row r="556" spans="1:4" ht="15.75">
      <c r="A556" s="194">
        <v>32</v>
      </c>
      <c r="B556" s="195" t="s">
        <v>630</v>
      </c>
      <c r="C556" s="206" t="s">
        <v>724</v>
      </c>
      <c r="D556" s="206" t="s">
        <v>725</v>
      </c>
    </row>
    <row r="557" spans="1:4" ht="18">
      <c r="A557" s="129" t="s">
        <v>352</v>
      </c>
      <c r="B557" s="111" t="s">
        <v>631</v>
      </c>
      <c r="C557" s="103"/>
      <c r="D557" s="103"/>
    </row>
    <row r="558" spans="1:4" ht="15">
      <c r="A558" s="170"/>
      <c r="B558" s="111" t="s">
        <v>527</v>
      </c>
      <c r="C558" s="103"/>
      <c r="D558" s="103"/>
    </row>
    <row r="559" spans="1:4" ht="18">
      <c r="A559" s="129" t="s">
        <v>352</v>
      </c>
      <c r="B559" s="111" t="s">
        <v>632</v>
      </c>
      <c r="C559" s="103"/>
      <c r="D559" s="103"/>
    </row>
    <row r="560" spans="1:4" ht="15">
      <c r="A560" s="170"/>
      <c r="B560" s="111" t="s">
        <v>633</v>
      </c>
      <c r="C560" s="103"/>
      <c r="D560" s="103"/>
    </row>
    <row r="561" spans="1:4" ht="18">
      <c r="A561" s="129" t="s">
        <v>352</v>
      </c>
      <c r="B561" s="111" t="s">
        <v>634</v>
      </c>
      <c r="C561" s="155"/>
      <c r="D561" s="155"/>
    </row>
    <row r="562" spans="1:4" ht="18">
      <c r="A562" s="129"/>
      <c r="B562" s="153" t="s">
        <v>520</v>
      </c>
      <c r="C562" s="154"/>
      <c r="D562" s="154"/>
    </row>
    <row r="563" spans="1:4" ht="18">
      <c r="A563" s="129" t="s">
        <v>352</v>
      </c>
      <c r="B563" s="153" t="s">
        <v>635</v>
      </c>
      <c r="C563" s="154"/>
      <c r="D563" s="154"/>
    </row>
    <row r="564" spans="1:4" ht="18">
      <c r="A564" s="129"/>
      <c r="B564" s="153" t="s">
        <v>636</v>
      </c>
      <c r="C564" s="154"/>
      <c r="D564" s="154"/>
    </row>
    <row r="565" spans="1:4" ht="18">
      <c r="A565" s="129" t="s">
        <v>352</v>
      </c>
      <c r="B565" s="153" t="s">
        <v>637</v>
      </c>
      <c r="C565" s="154"/>
      <c r="D565" s="154"/>
    </row>
    <row r="566" spans="1:4" ht="15">
      <c r="A566" s="170"/>
      <c r="B566" s="184" t="s">
        <v>638</v>
      </c>
      <c r="C566" s="128"/>
      <c r="D566" s="128"/>
    </row>
    <row r="567" spans="1:4" ht="18">
      <c r="A567" s="129" t="s">
        <v>352</v>
      </c>
      <c r="B567" s="111" t="s">
        <v>639</v>
      </c>
      <c r="C567" s="103">
        <v>0</v>
      </c>
      <c r="D567" s="103">
        <v>0</v>
      </c>
    </row>
    <row r="568" spans="1:4" ht="18">
      <c r="A568" s="131" t="s">
        <v>352</v>
      </c>
      <c r="B568" s="160" t="s">
        <v>640</v>
      </c>
      <c r="C568" s="185"/>
      <c r="D568" s="185"/>
    </row>
    <row r="569" spans="1:4" ht="15.75">
      <c r="A569" s="194">
        <v>33</v>
      </c>
      <c r="B569" s="195" t="s">
        <v>641</v>
      </c>
      <c r="C569" s="206" t="s">
        <v>724</v>
      </c>
      <c r="D569" s="206" t="s">
        <v>725</v>
      </c>
    </row>
    <row r="570" spans="1:4" ht="18">
      <c r="A570" s="129" t="s">
        <v>352</v>
      </c>
      <c r="B570" s="111" t="s">
        <v>642</v>
      </c>
      <c r="C570" s="103">
        <v>24273360457</v>
      </c>
      <c r="D570" s="103">
        <v>12008107264</v>
      </c>
    </row>
    <row r="571" spans="1:4" ht="18">
      <c r="A571" s="129"/>
      <c r="B571" s="111" t="s">
        <v>643</v>
      </c>
      <c r="C571" s="103">
        <v>145039339</v>
      </c>
      <c r="D571" s="103">
        <v>180668183</v>
      </c>
    </row>
    <row r="572" spans="1:4" ht="18">
      <c r="A572" s="129" t="s">
        <v>352</v>
      </c>
      <c r="B572" s="111" t="s">
        <v>644</v>
      </c>
      <c r="C572" s="103">
        <v>6411560428</v>
      </c>
      <c r="D572" s="103">
        <v>3976097300</v>
      </c>
    </row>
    <row r="573" spans="1:4" ht="18">
      <c r="A573" s="129" t="s">
        <v>352</v>
      </c>
      <c r="B573" s="111" t="s">
        <v>645</v>
      </c>
      <c r="C573" s="103">
        <v>1740624168</v>
      </c>
      <c r="D573" s="103">
        <v>1687261368</v>
      </c>
    </row>
    <row r="574" spans="1:4" ht="18">
      <c r="A574" s="129" t="s">
        <v>352</v>
      </c>
      <c r="B574" s="111" t="s">
        <v>646</v>
      </c>
      <c r="C574" s="103">
        <v>6467797183</v>
      </c>
      <c r="D574" s="103">
        <v>1336556873</v>
      </c>
    </row>
    <row r="575" spans="1:4" ht="18">
      <c r="A575" s="129" t="s">
        <v>352</v>
      </c>
      <c r="B575" s="111" t="s">
        <v>647</v>
      </c>
      <c r="C575" s="103">
        <v>5929484939</v>
      </c>
      <c r="D575" s="103">
        <v>2937783927</v>
      </c>
    </row>
    <row r="576" spans="1:4" ht="18">
      <c r="A576" s="131"/>
      <c r="B576" s="73" t="s">
        <v>431</v>
      </c>
      <c r="C576" s="97">
        <v>44967866514</v>
      </c>
      <c r="D576" s="97">
        <v>22126474915</v>
      </c>
    </row>
    <row r="577" spans="1:4" ht="18">
      <c r="A577" s="176"/>
      <c r="B577" s="186"/>
      <c r="C577" s="178"/>
      <c r="D577" s="178"/>
    </row>
    <row r="578" spans="1:4" ht="15.75">
      <c r="A578" s="121" t="s">
        <v>648</v>
      </c>
      <c r="B578" s="297" t="s">
        <v>649</v>
      </c>
      <c r="C578" s="297"/>
      <c r="D578" s="297"/>
    </row>
    <row r="579" spans="1:4" ht="18">
      <c r="A579" s="122"/>
      <c r="C579" s="123"/>
      <c r="D579" s="123"/>
    </row>
    <row r="580" spans="1:4" ht="15.75">
      <c r="A580" s="189">
        <v>34</v>
      </c>
      <c r="B580" s="144" t="s">
        <v>650</v>
      </c>
      <c r="C580" s="206" t="s">
        <v>724</v>
      </c>
      <c r="D580" s="206" t="s">
        <v>725</v>
      </c>
    </row>
    <row r="581" spans="1:4" ht="18">
      <c r="A581" s="129"/>
      <c r="B581" s="164" t="s">
        <v>651</v>
      </c>
      <c r="C581" s="103"/>
      <c r="D581" s="103"/>
    </row>
    <row r="582" spans="1:4" ht="15">
      <c r="A582" s="149" t="s">
        <v>508</v>
      </c>
      <c r="B582" s="111" t="s">
        <v>652</v>
      </c>
      <c r="C582" s="103"/>
      <c r="D582" s="103"/>
    </row>
    <row r="583" spans="1:4" ht="18">
      <c r="A583" s="129"/>
      <c r="B583" s="111" t="s">
        <v>653</v>
      </c>
      <c r="C583" s="103"/>
      <c r="D583" s="103"/>
    </row>
    <row r="584" spans="1:4" ht="18">
      <c r="A584" s="129" t="s">
        <v>352</v>
      </c>
      <c r="B584" s="111" t="s">
        <v>654</v>
      </c>
      <c r="C584" s="103"/>
      <c r="D584" s="103"/>
    </row>
    <row r="585" spans="1:4" ht="18">
      <c r="A585" s="129" t="s">
        <v>352</v>
      </c>
      <c r="B585" s="157" t="s">
        <v>655</v>
      </c>
      <c r="C585" s="138"/>
      <c r="D585" s="138"/>
    </row>
    <row r="586" spans="1:4" ht="15">
      <c r="A586" s="149" t="s">
        <v>513</v>
      </c>
      <c r="B586" s="157" t="s">
        <v>656</v>
      </c>
      <c r="C586" s="138"/>
      <c r="D586" s="138"/>
    </row>
    <row r="587" spans="1:4" ht="18">
      <c r="A587" s="129" t="s">
        <v>352</v>
      </c>
      <c r="B587" s="157" t="s">
        <v>657</v>
      </c>
      <c r="C587" s="138"/>
      <c r="D587" s="138"/>
    </row>
    <row r="588" spans="1:4" ht="18">
      <c r="A588" s="129" t="s">
        <v>352</v>
      </c>
      <c r="B588" s="157" t="s">
        <v>658</v>
      </c>
      <c r="C588" s="138"/>
      <c r="D588" s="138"/>
    </row>
    <row r="589" spans="1:4" ht="18">
      <c r="A589" s="136"/>
      <c r="B589" s="157" t="s">
        <v>659</v>
      </c>
      <c r="C589" s="138"/>
      <c r="D589" s="138"/>
    </row>
    <row r="590" spans="1:4" ht="18">
      <c r="A590" s="129" t="s">
        <v>352</v>
      </c>
      <c r="B590" s="157" t="s">
        <v>660</v>
      </c>
      <c r="C590" s="138"/>
      <c r="D590" s="138"/>
    </row>
    <row r="591" spans="1:4" ht="18">
      <c r="A591" s="136"/>
      <c r="B591" s="157" t="s">
        <v>661</v>
      </c>
      <c r="C591" s="138"/>
      <c r="D591" s="138"/>
    </row>
    <row r="592" spans="1:4" ht="15">
      <c r="A592" s="149" t="s">
        <v>537</v>
      </c>
      <c r="B592" s="157" t="s">
        <v>662</v>
      </c>
      <c r="C592" s="138"/>
      <c r="D592" s="138"/>
    </row>
    <row r="593" spans="1:4" ht="15">
      <c r="A593" s="149"/>
      <c r="B593" s="157" t="s">
        <v>663</v>
      </c>
      <c r="C593" s="138"/>
      <c r="D593" s="138"/>
    </row>
    <row r="594" spans="1:4" ht="15">
      <c r="A594" s="149"/>
      <c r="B594" s="160" t="s">
        <v>664</v>
      </c>
      <c r="C594" s="161"/>
      <c r="D594" s="161"/>
    </row>
    <row r="595" spans="1:4" ht="18">
      <c r="A595" s="176"/>
      <c r="B595" s="187"/>
      <c r="C595" s="188"/>
      <c r="D595" s="188"/>
    </row>
    <row r="596" spans="1:4" ht="15.75">
      <c r="A596" s="121" t="s">
        <v>665</v>
      </c>
      <c r="B596" s="297" t="s">
        <v>666</v>
      </c>
      <c r="C596" s="297"/>
      <c r="D596" s="297"/>
    </row>
    <row r="597" spans="1:4" ht="18">
      <c r="A597" s="122"/>
      <c r="C597" s="123"/>
      <c r="D597" s="123"/>
    </row>
    <row r="598" spans="1:4" ht="15.75">
      <c r="A598" s="189"/>
      <c r="B598" s="190"/>
      <c r="C598" s="206" t="s">
        <v>724</v>
      </c>
      <c r="D598" s="206" t="s">
        <v>725</v>
      </c>
    </row>
    <row r="599" spans="1:4" ht="15">
      <c r="A599" s="149">
        <v>1</v>
      </c>
      <c r="B599" s="111" t="s">
        <v>667</v>
      </c>
      <c r="C599" s="100"/>
      <c r="D599" s="100"/>
    </row>
    <row r="600" spans="1:4" ht="15">
      <c r="A600" s="149">
        <v>2</v>
      </c>
      <c r="B600" s="111" t="s">
        <v>668</v>
      </c>
      <c r="C600" s="100"/>
      <c r="D600" s="100"/>
    </row>
    <row r="601" spans="1:4" ht="15">
      <c r="A601" s="149">
        <v>3</v>
      </c>
      <c r="B601" s="111" t="s">
        <v>669</v>
      </c>
      <c r="C601" s="100"/>
      <c r="D601" s="100"/>
    </row>
    <row r="602" spans="1:4" ht="15.75">
      <c r="A602" s="149"/>
      <c r="B602" s="164" t="s">
        <v>670</v>
      </c>
      <c r="C602" s="100"/>
      <c r="D602" s="100"/>
    </row>
    <row r="603" spans="1:4" ht="15.75">
      <c r="A603" s="149"/>
      <c r="B603" s="164" t="s">
        <v>671</v>
      </c>
      <c r="C603" s="100"/>
      <c r="D603" s="100"/>
    </row>
    <row r="604" spans="1:4" ht="15">
      <c r="A604" s="149"/>
      <c r="B604" s="111" t="s">
        <v>672</v>
      </c>
      <c r="C604" s="103">
        <v>217000000</v>
      </c>
      <c r="D604" s="103"/>
    </row>
    <row r="605" spans="1:4" ht="15.75">
      <c r="A605" s="149"/>
      <c r="B605" s="164" t="s">
        <v>673</v>
      </c>
      <c r="C605" s="100"/>
      <c r="D605" s="100"/>
    </row>
    <row r="606" spans="1:4" ht="15">
      <c r="A606" s="149"/>
      <c r="B606" s="111" t="s">
        <v>674</v>
      </c>
      <c r="C606" s="103">
        <v>266593064</v>
      </c>
      <c r="D606" s="103">
        <v>182889257</v>
      </c>
    </row>
    <row r="607" spans="1:4" ht="15">
      <c r="A607" s="149"/>
      <c r="B607" s="111" t="s">
        <v>675</v>
      </c>
      <c r="C607" s="103"/>
      <c r="D607" s="103"/>
    </row>
    <row r="608" spans="1:4" ht="15">
      <c r="A608" s="149"/>
      <c r="B608" s="111" t="s">
        <v>676</v>
      </c>
      <c r="C608" s="103">
        <v>1907838233</v>
      </c>
      <c r="D608" s="103">
        <v>497691981</v>
      </c>
    </row>
    <row r="609" spans="1:4" ht="15">
      <c r="A609" s="149"/>
      <c r="B609" s="111" t="s">
        <v>677</v>
      </c>
      <c r="C609" s="103"/>
      <c r="D609" s="103"/>
    </row>
    <row r="610" spans="1:4" ht="15.75">
      <c r="A610" s="149"/>
      <c r="B610" s="164" t="s">
        <v>678</v>
      </c>
      <c r="C610" s="103"/>
      <c r="D610" s="103"/>
    </row>
    <row r="611" spans="1:4" ht="15">
      <c r="A611" s="149"/>
      <c r="B611" s="111" t="s">
        <v>674</v>
      </c>
      <c r="C611" s="103">
        <v>36111016659</v>
      </c>
      <c r="D611" s="103">
        <v>16217685859</v>
      </c>
    </row>
    <row r="612" spans="1:4" ht="15">
      <c r="A612" s="149"/>
      <c r="B612" s="111" t="s">
        <v>679</v>
      </c>
      <c r="C612" s="103"/>
      <c r="D612" s="103"/>
    </row>
    <row r="613" spans="1:4" ht="15.75">
      <c r="A613" s="149"/>
      <c r="B613" s="164" t="s">
        <v>680</v>
      </c>
      <c r="C613" s="98" t="s">
        <v>717</v>
      </c>
      <c r="D613" s="98" t="s">
        <v>726</v>
      </c>
    </row>
    <row r="614" spans="1:4" ht="15.75">
      <c r="A614" s="149"/>
      <c r="B614" s="164" t="s">
        <v>682</v>
      </c>
      <c r="C614" s="103"/>
      <c r="D614" s="103"/>
    </row>
    <row r="615" spans="1:4" ht="15">
      <c r="A615" s="149"/>
      <c r="B615" s="191" t="s">
        <v>673</v>
      </c>
      <c r="C615" s="103">
        <v>73193669</v>
      </c>
      <c r="D615" s="103">
        <v>233592659</v>
      </c>
    </row>
    <row r="616" spans="1:4" ht="15">
      <c r="A616" s="149"/>
      <c r="B616" s="191" t="s">
        <v>700</v>
      </c>
      <c r="C616" s="103"/>
      <c r="D616" s="103"/>
    </row>
    <row r="617" spans="1:4" ht="15.75">
      <c r="A617" s="149"/>
      <c r="B617" s="164" t="s">
        <v>684</v>
      </c>
      <c r="C617" s="103"/>
      <c r="D617" s="103"/>
    </row>
    <row r="618" spans="1:4" ht="15">
      <c r="A618" s="149"/>
      <c r="B618" s="191" t="s">
        <v>683</v>
      </c>
      <c r="C618" s="103"/>
      <c r="D618" s="103"/>
    </row>
    <row r="619" spans="1:4" ht="15">
      <c r="A619" s="149"/>
      <c r="B619" s="191" t="s">
        <v>718</v>
      </c>
      <c r="C619" s="103">
        <v>6714862747</v>
      </c>
      <c r="D619" s="103">
        <v>614242683</v>
      </c>
    </row>
    <row r="620" spans="1:4" ht="15">
      <c r="A620" s="149"/>
      <c r="B620" s="191" t="s">
        <v>719</v>
      </c>
      <c r="C620" s="103">
        <v>5700000</v>
      </c>
      <c r="D620" s="103">
        <v>5700000</v>
      </c>
    </row>
    <row r="621" spans="1:4" ht="15">
      <c r="A621" s="149"/>
      <c r="B621" s="191" t="s">
        <v>673</v>
      </c>
      <c r="C621" s="103"/>
      <c r="D621" s="103"/>
    </row>
    <row r="622" spans="1:4" ht="15.75">
      <c r="A622" s="149"/>
      <c r="B622" s="164" t="s">
        <v>685</v>
      </c>
      <c r="C622" s="103"/>
      <c r="D622" s="103"/>
    </row>
    <row r="623" spans="1:4" ht="15">
      <c r="A623" s="149"/>
      <c r="B623" s="191" t="s">
        <v>686</v>
      </c>
      <c r="C623" s="103">
        <v>4657000000</v>
      </c>
      <c r="D623" s="103">
        <v>4657000000</v>
      </c>
    </row>
    <row r="624" spans="1:4" ht="15.75">
      <c r="A624" s="149"/>
      <c r="B624" s="164" t="s">
        <v>687</v>
      </c>
      <c r="C624" s="103"/>
      <c r="D624" s="103"/>
    </row>
    <row r="625" spans="1:4" ht="15">
      <c r="A625" s="149"/>
      <c r="B625" s="191" t="s">
        <v>673</v>
      </c>
      <c r="C625" s="103">
        <v>5000000000</v>
      </c>
      <c r="D625" s="103">
        <v>5000000000</v>
      </c>
    </row>
    <row r="626" spans="1:4" ht="15">
      <c r="A626" s="149">
        <v>4</v>
      </c>
      <c r="B626" s="111" t="s">
        <v>688</v>
      </c>
      <c r="C626" s="100"/>
      <c r="D626" s="100"/>
    </row>
    <row r="627" spans="1:4" ht="15">
      <c r="A627" s="149"/>
      <c r="B627" s="111" t="s">
        <v>689</v>
      </c>
      <c r="C627" s="103"/>
      <c r="D627" s="103"/>
    </row>
    <row r="628" spans="1:4" ht="15">
      <c r="A628" s="149"/>
      <c r="B628" s="111" t="s">
        <v>690</v>
      </c>
      <c r="C628" s="100"/>
      <c r="D628" s="100"/>
    </row>
    <row r="629" spans="1:4" ht="15">
      <c r="A629" s="149">
        <v>5</v>
      </c>
      <c r="B629" s="111" t="s">
        <v>691</v>
      </c>
      <c r="C629" s="100"/>
      <c r="D629" s="100"/>
    </row>
    <row r="630" spans="1:4" ht="15">
      <c r="A630" s="149"/>
      <c r="B630" s="111" t="s">
        <v>692</v>
      </c>
      <c r="C630" s="100"/>
      <c r="D630" s="100"/>
    </row>
    <row r="631" spans="1:4" ht="15">
      <c r="A631" s="149">
        <v>6</v>
      </c>
      <c r="B631" s="111" t="s">
        <v>693</v>
      </c>
      <c r="C631" s="100"/>
      <c r="D631" s="100"/>
    </row>
    <row r="632" spans="1:4" ht="15">
      <c r="A632" s="151">
        <v>7</v>
      </c>
      <c r="B632" s="160" t="s">
        <v>666</v>
      </c>
      <c r="C632" s="97"/>
      <c r="D632" s="97"/>
    </row>
    <row r="633" spans="1:4" ht="18">
      <c r="A633" s="122"/>
      <c r="B633" s="298" t="s">
        <v>720</v>
      </c>
      <c r="C633" s="298"/>
      <c r="D633" s="298"/>
    </row>
    <row r="634" spans="1:4" ht="18">
      <c r="A634" s="280" t="s">
        <v>694</v>
      </c>
      <c r="B634" s="280"/>
      <c r="C634" s="280"/>
      <c r="D634" s="280"/>
    </row>
  </sheetData>
  <sheetProtection/>
  <mergeCells count="12">
    <mergeCell ref="B633:D633"/>
    <mergeCell ref="A634:D634"/>
    <mergeCell ref="B321:D321"/>
    <mergeCell ref="B500:D500"/>
    <mergeCell ref="B578:D578"/>
    <mergeCell ref="B596:D596"/>
    <mergeCell ref="B3:D3"/>
    <mergeCell ref="A317:D317"/>
    <mergeCell ref="B182:D182"/>
    <mergeCell ref="B260:D260"/>
    <mergeCell ref="B278:D278"/>
    <mergeCell ref="B316:D316"/>
  </mergeCells>
  <printOptions/>
  <pageMargins left="0.68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954"/>
  <sheetViews>
    <sheetView zoomScalePageLayoutView="0" workbookViewId="0" topLeftCell="A37">
      <selection activeCell="E52" sqref="E52"/>
    </sheetView>
  </sheetViews>
  <sheetFormatPr defaultColWidth="8.796875" defaultRowHeight="14.25"/>
  <cols>
    <col min="1" max="1" width="31.69921875" style="0" customWidth="1"/>
    <col min="2" max="2" width="14.59765625" style="0" customWidth="1"/>
    <col min="3" max="3" width="15.8984375" style="0" customWidth="1"/>
    <col min="4" max="4" width="16" style="0" customWidth="1"/>
    <col min="5" max="5" width="15.09765625" style="0" customWidth="1"/>
    <col min="6" max="6" width="14.69921875" style="0" customWidth="1"/>
    <col min="7" max="7" width="15.09765625" style="0" customWidth="1"/>
    <col min="8" max="8" width="13.5" style="0" bestFit="1" customWidth="1"/>
    <col min="9" max="9" width="12.19921875" style="0" customWidth="1"/>
  </cols>
  <sheetData>
    <row r="3" spans="1:7" ht="20.25">
      <c r="A3" s="299" t="s">
        <v>727</v>
      </c>
      <c r="B3" s="299"/>
      <c r="C3" s="299"/>
      <c r="D3" s="299"/>
      <c r="E3" s="299"/>
      <c r="F3" s="299"/>
      <c r="G3" s="299"/>
    </row>
    <row r="4" spans="1:7" ht="15">
      <c r="A4" s="270" t="s">
        <v>752</v>
      </c>
      <c r="B4" s="270"/>
      <c r="C4" s="270"/>
      <c r="D4" s="270"/>
      <c r="E4" s="270"/>
      <c r="F4" s="270"/>
      <c r="G4" s="270"/>
    </row>
    <row r="5" spans="1:7" ht="15.75">
      <c r="A5" s="47"/>
      <c r="B5" s="47"/>
      <c r="D5" s="47"/>
      <c r="E5" s="259"/>
      <c r="F5" s="259"/>
      <c r="G5" s="259"/>
    </row>
    <row r="6" spans="1:7" ht="25.5">
      <c r="A6" s="209" t="s">
        <v>15</v>
      </c>
      <c r="B6" s="81" t="s">
        <v>728</v>
      </c>
      <c r="C6" s="81" t="s">
        <v>729</v>
      </c>
      <c r="D6" s="81" t="s">
        <v>730</v>
      </c>
      <c r="E6" s="81" t="s">
        <v>731</v>
      </c>
      <c r="F6" s="81" t="s">
        <v>732</v>
      </c>
      <c r="G6" s="81" t="s">
        <v>306</v>
      </c>
    </row>
    <row r="7" spans="1:7" ht="15">
      <c r="A7" s="210" t="s">
        <v>733</v>
      </c>
      <c r="B7" s="111"/>
      <c r="C7" s="111"/>
      <c r="D7" s="111"/>
      <c r="E7" s="111"/>
      <c r="F7" s="111"/>
      <c r="G7" s="111"/>
    </row>
    <row r="8" spans="1:7" ht="14.25">
      <c r="A8" s="211" t="s">
        <v>298</v>
      </c>
      <c r="B8" s="212">
        <v>17226427267</v>
      </c>
      <c r="C8" s="212">
        <v>1765674020</v>
      </c>
      <c r="D8" s="212">
        <v>75885160614</v>
      </c>
      <c r="E8" s="212">
        <v>1306198821</v>
      </c>
      <c r="F8" s="212">
        <v>199997465</v>
      </c>
      <c r="G8" s="212">
        <f aca="true" t="shared" si="0" ref="G8:G14">SUM(B8:F8)</f>
        <v>96383458187</v>
      </c>
    </row>
    <row r="9" spans="1:7" ht="14.25">
      <c r="A9" s="211" t="s">
        <v>734</v>
      </c>
      <c r="B9" s="213"/>
      <c r="C9" s="213"/>
      <c r="D9" s="213"/>
      <c r="E9" s="213"/>
      <c r="F9" s="213"/>
      <c r="G9" s="213">
        <f t="shared" si="0"/>
        <v>0</v>
      </c>
    </row>
    <row r="10" spans="1:7" ht="14.25">
      <c r="A10" s="211" t="s">
        <v>735</v>
      </c>
      <c r="B10" s="213">
        <v>40379284</v>
      </c>
      <c r="C10" s="213"/>
      <c r="D10" s="213">
        <v>2379448959</v>
      </c>
      <c r="E10" s="213"/>
      <c r="F10" s="213"/>
      <c r="G10" s="213">
        <f t="shared" si="0"/>
        <v>2419828243</v>
      </c>
    </row>
    <row r="11" spans="1:7" ht="14.25">
      <c r="A11" s="211" t="s">
        <v>736</v>
      </c>
      <c r="B11" s="213"/>
      <c r="C11" s="213"/>
      <c r="D11" s="213"/>
      <c r="E11" s="213"/>
      <c r="F11" s="213"/>
      <c r="G11" s="213">
        <f t="shared" si="0"/>
        <v>0</v>
      </c>
    </row>
    <row r="12" spans="1:7" ht="14.25">
      <c r="A12" s="211" t="s">
        <v>737</v>
      </c>
      <c r="B12" s="213"/>
      <c r="C12" s="213"/>
      <c r="D12" s="213"/>
      <c r="E12" s="213"/>
      <c r="F12" s="213"/>
      <c r="G12" s="213">
        <f t="shared" si="0"/>
        <v>0</v>
      </c>
    </row>
    <row r="13" spans="1:7" ht="14.25">
      <c r="A13" s="211" t="s">
        <v>738</v>
      </c>
      <c r="B13" s="213"/>
      <c r="C13" s="213"/>
      <c r="D13" s="213">
        <v>717141118</v>
      </c>
      <c r="E13" s="213"/>
      <c r="F13" s="213"/>
      <c r="G13" s="213">
        <f t="shared" si="0"/>
        <v>717141118</v>
      </c>
    </row>
    <row r="14" spans="1:7" ht="14.25">
      <c r="A14" s="211" t="s">
        <v>753</v>
      </c>
      <c r="B14" s="213"/>
      <c r="C14" s="213"/>
      <c r="D14" s="213"/>
      <c r="E14" s="213">
        <v>475076570</v>
      </c>
      <c r="F14" s="213">
        <v>75804765</v>
      </c>
      <c r="G14" s="213">
        <f t="shared" si="0"/>
        <v>550881335</v>
      </c>
    </row>
    <row r="15" spans="1:7" ht="14.25">
      <c r="A15" s="211" t="s">
        <v>297</v>
      </c>
      <c r="B15" s="212">
        <v>17266806551</v>
      </c>
      <c r="C15" s="212">
        <v>1765674020</v>
      </c>
      <c r="D15" s="212">
        <v>77547468455</v>
      </c>
      <c r="E15" s="212">
        <v>831122251</v>
      </c>
      <c r="F15" s="212">
        <v>124192700</v>
      </c>
      <c r="G15" s="212">
        <f>+G8+G9+G10+G11-G12-G13-G14</f>
        <v>97535263977</v>
      </c>
    </row>
    <row r="16" spans="1:7" ht="15">
      <c r="A16" s="210" t="s">
        <v>740</v>
      </c>
      <c r="B16" s="214"/>
      <c r="C16" s="214"/>
      <c r="D16" s="214"/>
      <c r="E16" s="214"/>
      <c r="F16" s="214"/>
      <c r="G16" s="214"/>
    </row>
    <row r="17" spans="1:7" ht="14.25">
      <c r="A17" s="211" t="s">
        <v>746</v>
      </c>
      <c r="B17" s="212">
        <v>4862168454</v>
      </c>
      <c r="C17" s="212">
        <v>812471618</v>
      </c>
      <c r="D17" s="212">
        <v>35487520667</v>
      </c>
      <c r="E17" s="212">
        <v>827083227</v>
      </c>
      <c r="F17" s="212">
        <v>76155009</v>
      </c>
      <c r="G17" s="212">
        <f aca="true" t="shared" si="1" ref="G17:G23">SUM(B17:F17)</f>
        <v>42065398975</v>
      </c>
    </row>
    <row r="18" spans="1:7" ht="14.25">
      <c r="A18" s="211" t="s">
        <v>741</v>
      </c>
      <c r="B18" s="213">
        <v>254994564</v>
      </c>
      <c r="C18" s="213">
        <v>51718014</v>
      </c>
      <c r="D18" s="213">
        <v>1425352887</v>
      </c>
      <c r="E18" s="213">
        <v>7349004</v>
      </c>
      <c r="F18" s="213">
        <v>1209699</v>
      </c>
      <c r="G18" s="213">
        <f t="shared" si="1"/>
        <v>1740624168</v>
      </c>
    </row>
    <row r="19" spans="1:7" ht="14.25">
      <c r="A19" s="211" t="s">
        <v>736</v>
      </c>
      <c r="B19" s="213"/>
      <c r="C19" s="213"/>
      <c r="D19" s="213"/>
      <c r="E19" s="213"/>
      <c r="F19" s="213"/>
      <c r="G19" s="213">
        <f t="shared" si="1"/>
        <v>0</v>
      </c>
    </row>
    <row r="20" spans="1:7" ht="14.25">
      <c r="A20" s="211" t="s">
        <v>737</v>
      </c>
      <c r="B20" s="213"/>
      <c r="C20" s="213"/>
      <c r="D20" s="213"/>
      <c r="E20" s="213"/>
      <c r="F20" s="213"/>
      <c r="G20" s="213">
        <f t="shared" si="1"/>
        <v>0</v>
      </c>
    </row>
    <row r="21" spans="1:7" ht="14.25">
      <c r="A21" s="211" t="s">
        <v>738</v>
      </c>
      <c r="B21" s="213"/>
      <c r="C21" s="213"/>
      <c r="D21" s="213">
        <v>610408823</v>
      </c>
      <c r="E21" s="213"/>
      <c r="F21" s="213"/>
      <c r="G21" s="213">
        <f t="shared" si="1"/>
        <v>610408823</v>
      </c>
    </row>
    <row r="22" spans="1:7" ht="14.25">
      <c r="A22" s="211" t="s">
        <v>753</v>
      </c>
      <c r="B22" s="213"/>
      <c r="C22" s="213"/>
      <c r="D22" s="213"/>
      <c r="E22" s="213">
        <v>354929638</v>
      </c>
      <c r="F22" s="213">
        <v>21478004</v>
      </c>
      <c r="G22" s="213">
        <f t="shared" si="1"/>
        <v>376407642</v>
      </c>
    </row>
    <row r="23" spans="1:7" ht="14.25">
      <c r="A23" s="211" t="s">
        <v>297</v>
      </c>
      <c r="B23" s="212">
        <v>5117163018</v>
      </c>
      <c r="C23" s="212">
        <v>864189632</v>
      </c>
      <c r="D23" s="212">
        <v>36302464731</v>
      </c>
      <c r="E23" s="212">
        <v>479502593</v>
      </c>
      <c r="F23" s="212">
        <v>55886704</v>
      </c>
      <c r="G23" s="212">
        <f t="shared" si="1"/>
        <v>42819206678</v>
      </c>
    </row>
    <row r="24" spans="1:7" ht="15">
      <c r="A24" s="210" t="s">
        <v>742</v>
      </c>
      <c r="B24" s="214"/>
      <c r="C24" s="214"/>
      <c r="D24" s="214"/>
      <c r="E24" s="214"/>
      <c r="F24" s="214"/>
      <c r="G24" s="214"/>
    </row>
    <row r="25" spans="1:7" ht="14.25">
      <c r="A25" s="211" t="s">
        <v>747</v>
      </c>
      <c r="B25" s="212">
        <v>12364258813</v>
      </c>
      <c r="C25" s="212">
        <v>953202402</v>
      </c>
      <c r="D25" s="212">
        <v>40397639947</v>
      </c>
      <c r="E25" s="212">
        <v>479115594</v>
      </c>
      <c r="F25" s="212">
        <v>123842456</v>
      </c>
      <c r="G25" s="212">
        <f>SUM(B25:F25)</f>
        <v>54318059212</v>
      </c>
    </row>
    <row r="26" spans="1:7" ht="14.25">
      <c r="A26" s="211" t="s">
        <v>743</v>
      </c>
      <c r="B26" s="212">
        <v>12149643533</v>
      </c>
      <c r="C26" s="212">
        <v>901484388</v>
      </c>
      <c r="D26" s="212">
        <v>41245003724</v>
      </c>
      <c r="E26" s="212">
        <v>351619658</v>
      </c>
      <c r="F26" s="212">
        <v>68305996</v>
      </c>
      <c r="G26" s="212">
        <f>SUM(B26:F26)</f>
        <v>54716057299</v>
      </c>
    </row>
    <row r="27" spans="1:7" ht="15" customHeight="1">
      <c r="A27" s="160"/>
      <c r="B27" s="161"/>
      <c r="C27" s="161"/>
      <c r="D27" s="161"/>
      <c r="E27" s="161"/>
      <c r="F27" s="161"/>
      <c r="G27" s="161"/>
    </row>
    <row r="28" spans="1:7" ht="15">
      <c r="A28" s="300" t="s">
        <v>5</v>
      </c>
      <c r="B28" s="300"/>
      <c r="C28" s="300"/>
      <c r="D28" s="300"/>
      <c r="E28" s="300"/>
      <c r="F28" s="300"/>
      <c r="G28" s="300"/>
    </row>
    <row r="29" spans="1:7" ht="15">
      <c r="A29" s="301" t="s">
        <v>849</v>
      </c>
      <c r="B29" s="301"/>
      <c r="C29" s="301"/>
      <c r="D29" s="301"/>
      <c r="E29" s="301"/>
      <c r="F29" s="301"/>
      <c r="G29" s="301"/>
    </row>
    <row r="30" spans="1:7" ht="14.25">
      <c r="A30" s="49" t="s">
        <v>744</v>
      </c>
      <c r="B30" s="49"/>
      <c r="C30" s="49"/>
      <c r="D30" s="49"/>
      <c r="E30" s="49"/>
      <c r="F30" s="49"/>
      <c r="G30" s="49"/>
    </row>
    <row r="31" spans="1:7" ht="14.25">
      <c r="A31" s="49" t="s">
        <v>754</v>
      </c>
      <c r="B31" s="49"/>
      <c r="C31" s="49"/>
      <c r="D31" s="49"/>
      <c r="E31" s="49"/>
      <c r="F31" s="49"/>
      <c r="G31" s="49"/>
    </row>
    <row r="32" ht="14.25">
      <c r="A32" t="s">
        <v>745</v>
      </c>
    </row>
    <row r="35" spans="1:7" ht="15">
      <c r="A35" s="36"/>
      <c r="B35" s="264"/>
      <c r="C35" s="264"/>
      <c r="D35" s="264"/>
      <c r="E35" s="264"/>
      <c r="F35" s="264"/>
      <c r="G35" s="264"/>
    </row>
    <row r="37" spans="1:7" ht="20.25">
      <c r="A37" s="299" t="s">
        <v>727</v>
      </c>
      <c r="B37" s="299"/>
      <c r="C37" s="299"/>
      <c r="D37" s="299"/>
      <c r="E37" s="299"/>
      <c r="F37" s="299"/>
      <c r="G37" s="299"/>
    </row>
    <row r="38" spans="1:7" ht="15">
      <c r="A38" s="270" t="s">
        <v>217</v>
      </c>
      <c r="B38" s="270"/>
      <c r="C38" s="270"/>
      <c r="D38" s="270"/>
      <c r="E38" s="270"/>
      <c r="F38" s="270"/>
      <c r="G38" s="270"/>
    </row>
    <row r="39" spans="1:7" ht="15.75">
      <c r="A39" s="47"/>
      <c r="B39" s="47"/>
      <c r="D39" s="47"/>
      <c r="E39" s="259"/>
      <c r="F39" s="259"/>
      <c r="G39" s="259"/>
    </row>
    <row r="40" spans="1:7" ht="25.5">
      <c r="A40" s="209" t="s">
        <v>15</v>
      </c>
      <c r="B40" s="81" t="s">
        <v>728</v>
      </c>
      <c r="C40" s="81" t="s">
        <v>729</v>
      </c>
      <c r="D40" s="81" t="s">
        <v>730</v>
      </c>
      <c r="E40" s="81" t="s">
        <v>731</v>
      </c>
      <c r="F40" s="81" t="s">
        <v>732</v>
      </c>
      <c r="G40" s="81" t="s">
        <v>306</v>
      </c>
    </row>
    <row r="41" spans="1:7" ht="15">
      <c r="A41" s="210" t="s">
        <v>733</v>
      </c>
      <c r="B41" s="111"/>
      <c r="C41" s="111"/>
      <c r="D41" s="111"/>
      <c r="E41" s="111"/>
      <c r="F41" s="111"/>
      <c r="G41" s="111"/>
    </row>
    <row r="42" spans="1:7" ht="14.25">
      <c r="A42" s="211" t="s">
        <v>748</v>
      </c>
      <c r="B42" s="212">
        <v>17277877473</v>
      </c>
      <c r="C42" s="212">
        <v>1908431859</v>
      </c>
      <c r="D42" s="212">
        <v>72324102330</v>
      </c>
      <c r="E42" s="212">
        <v>1660847546</v>
      </c>
      <c r="F42" s="212">
        <v>248052466</v>
      </c>
      <c r="G42" s="212">
        <f aca="true" t="shared" si="2" ref="G42:G48">SUM(B42:F42)</f>
        <v>93419311674</v>
      </c>
    </row>
    <row r="43" spans="1:7" ht="14.25">
      <c r="A43" s="211" t="s">
        <v>749</v>
      </c>
      <c r="B43" s="213">
        <v>0</v>
      </c>
      <c r="C43" s="213">
        <v>0</v>
      </c>
      <c r="D43" s="213">
        <v>37992750</v>
      </c>
      <c r="E43" s="213">
        <v>0</v>
      </c>
      <c r="F43" s="213">
        <v>0</v>
      </c>
      <c r="G43" s="213">
        <f t="shared" si="2"/>
        <v>37992750</v>
      </c>
    </row>
    <row r="44" spans="1:7" ht="14.25">
      <c r="A44" s="211" t="s">
        <v>735</v>
      </c>
      <c r="B44" s="213">
        <v>118713599</v>
      </c>
      <c r="C44" s="213">
        <v>0</v>
      </c>
      <c r="D44" s="213">
        <v>5902514493</v>
      </c>
      <c r="E44" s="213">
        <v>0</v>
      </c>
      <c r="F44" s="213">
        <v>0</v>
      </c>
      <c r="G44" s="213">
        <f t="shared" si="2"/>
        <v>6021228092</v>
      </c>
    </row>
    <row r="45" spans="1:7" ht="14.25">
      <c r="A45" s="211" t="s">
        <v>736</v>
      </c>
      <c r="B45" s="213">
        <v>0</v>
      </c>
      <c r="C45" s="213">
        <v>0</v>
      </c>
      <c r="D45" s="213">
        <v>0</v>
      </c>
      <c r="E45" s="213">
        <v>0</v>
      </c>
      <c r="F45" s="213">
        <v>0</v>
      </c>
      <c r="G45" s="213"/>
    </row>
    <row r="46" spans="1:7" ht="14.25">
      <c r="A46" s="211" t="s">
        <v>737</v>
      </c>
      <c r="B46" s="213">
        <v>0</v>
      </c>
      <c r="C46" s="213">
        <v>0</v>
      </c>
      <c r="D46" s="213">
        <v>0</v>
      </c>
      <c r="E46" s="213">
        <v>0</v>
      </c>
      <c r="F46" s="213">
        <v>0</v>
      </c>
      <c r="G46" s="213"/>
    </row>
    <row r="47" spans="1:7" ht="14.25">
      <c r="A47" s="211" t="s">
        <v>738</v>
      </c>
      <c r="B47" s="213">
        <v>43703934</v>
      </c>
      <c r="C47" s="213">
        <v>0</v>
      </c>
      <c r="D47" s="213">
        <v>717141118</v>
      </c>
      <c r="E47" s="213">
        <v>0</v>
      </c>
      <c r="F47" s="213">
        <v>0</v>
      </c>
      <c r="G47" s="213">
        <f t="shared" si="2"/>
        <v>760845052</v>
      </c>
    </row>
    <row r="48" spans="1:7" ht="14.25">
      <c r="A48" s="211" t="s">
        <v>739</v>
      </c>
      <c r="B48" s="213">
        <v>86080587</v>
      </c>
      <c r="C48" s="213">
        <v>142757839</v>
      </c>
      <c r="D48" s="213">
        <v>0</v>
      </c>
      <c r="E48" s="213">
        <v>829725295</v>
      </c>
      <c r="F48" s="213">
        <v>123859766</v>
      </c>
      <c r="G48" s="213">
        <f t="shared" si="2"/>
        <v>1182423487</v>
      </c>
    </row>
    <row r="49" spans="1:7" ht="14.25">
      <c r="A49" s="211" t="s">
        <v>297</v>
      </c>
      <c r="B49" s="212">
        <v>17266806551</v>
      </c>
      <c r="C49" s="212">
        <v>1765674020</v>
      </c>
      <c r="D49" s="212">
        <v>77547468455</v>
      </c>
      <c r="E49" s="212">
        <v>831122251</v>
      </c>
      <c r="F49" s="212">
        <v>124192700</v>
      </c>
      <c r="G49" s="212">
        <f>+G42+G43+G44+G45-G46-G47-G48</f>
        <v>97535263977</v>
      </c>
    </row>
    <row r="50" spans="1:7" ht="15">
      <c r="A50" s="210" t="s">
        <v>740</v>
      </c>
      <c r="B50" s="214"/>
      <c r="C50" s="214"/>
      <c r="D50" s="214"/>
      <c r="E50" s="214"/>
      <c r="F50" s="214"/>
      <c r="G50" s="214"/>
    </row>
    <row r="51" spans="1:7" ht="14.25">
      <c r="A51" s="211" t="s">
        <v>748</v>
      </c>
      <c r="B51" s="212">
        <v>4197709663</v>
      </c>
      <c r="C51" s="212">
        <v>743287474</v>
      </c>
      <c r="D51" s="212">
        <v>30543648122</v>
      </c>
      <c r="E51" s="212">
        <v>916260385</v>
      </c>
      <c r="F51" s="212">
        <v>88805853</v>
      </c>
      <c r="G51" s="212">
        <f aca="true" t="shared" si="3" ref="G51:G57">SUM(B51:F51)</f>
        <v>36489711497</v>
      </c>
    </row>
    <row r="52" spans="1:7" ht="14.25">
      <c r="A52" s="211" t="s">
        <v>750</v>
      </c>
      <c r="B52" s="213">
        <v>1027164783</v>
      </c>
      <c r="C52" s="213">
        <v>212848242</v>
      </c>
      <c r="D52" s="213">
        <v>6369225432</v>
      </c>
      <c r="E52" s="213">
        <v>184062777</v>
      </c>
      <c r="F52" s="213">
        <v>20521380</v>
      </c>
      <c r="G52" s="213">
        <f t="shared" si="3"/>
        <v>7813822614</v>
      </c>
    </row>
    <row r="53" spans="1:7" ht="14.25">
      <c r="A53" s="211" t="s">
        <v>736</v>
      </c>
      <c r="B53" s="213">
        <v>0</v>
      </c>
      <c r="C53" s="213">
        <v>0</v>
      </c>
      <c r="D53" s="213">
        <v>0</v>
      </c>
      <c r="E53" s="213">
        <v>0</v>
      </c>
      <c r="F53" s="213">
        <v>0</v>
      </c>
      <c r="G53" s="213"/>
    </row>
    <row r="54" spans="1:7" ht="14.25">
      <c r="A54" s="211" t="s">
        <v>737</v>
      </c>
      <c r="B54" s="213">
        <v>0</v>
      </c>
      <c r="C54" s="213">
        <v>0</v>
      </c>
      <c r="D54" s="213">
        <v>0</v>
      </c>
      <c r="E54" s="213">
        <v>0</v>
      </c>
      <c r="F54" s="213">
        <v>0</v>
      </c>
      <c r="G54" s="213"/>
    </row>
    <row r="55" spans="1:7" ht="14.25">
      <c r="A55" s="211" t="s">
        <v>738</v>
      </c>
      <c r="B55" s="213">
        <v>43703934</v>
      </c>
      <c r="C55" s="213">
        <v>0</v>
      </c>
      <c r="D55" s="213">
        <v>610408823</v>
      </c>
      <c r="E55" s="213">
        <v>0</v>
      </c>
      <c r="F55" s="213">
        <v>0</v>
      </c>
      <c r="G55" s="213">
        <f t="shared" si="3"/>
        <v>654112757</v>
      </c>
    </row>
    <row r="56" spans="1:7" ht="14.25">
      <c r="A56" s="211" t="s">
        <v>739</v>
      </c>
      <c r="B56" s="213">
        <v>64007494</v>
      </c>
      <c r="C56" s="213">
        <v>91946084</v>
      </c>
      <c r="D56" s="213">
        <v>0</v>
      </c>
      <c r="E56" s="213">
        <v>620820569</v>
      </c>
      <c r="F56" s="213">
        <v>53440529</v>
      </c>
      <c r="G56" s="213">
        <f t="shared" si="3"/>
        <v>830214676</v>
      </c>
    </row>
    <row r="57" spans="1:7" ht="14.25">
      <c r="A57" s="211" t="s">
        <v>297</v>
      </c>
      <c r="B57" s="212">
        <v>5117163018</v>
      </c>
      <c r="C57" s="212">
        <v>864189632</v>
      </c>
      <c r="D57" s="212">
        <v>36302464731</v>
      </c>
      <c r="E57" s="212">
        <v>479502593</v>
      </c>
      <c r="F57" s="212">
        <v>55886704</v>
      </c>
      <c r="G57" s="212">
        <f t="shared" si="3"/>
        <v>42819206678</v>
      </c>
    </row>
    <row r="58" spans="1:7" ht="15">
      <c r="A58" s="210" t="s">
        <v>742</v>
      </c>
      <c r="B58" s="214"/>
      <c r="C58" s="214"/>
      <c r="D58" s="214"/>
      <c r="E58" s="214"/>
      <c r="F58" s="214"/>
      <c r="G58" s="214"/>
    </row>
    <row r="59" spans="1:7" ht="14.25">
      <c r="A59" s="211" t="s">
        <v>751</v>
      </c>
      <c r="B59" s="212">
        <v>13080167810</v>
      </c>
      <c r="C59" s="212">
        <v>1165144385</v>
      </c>
      <c r="D59" s="212">
        <v>41780454208</v>
      </c>
      <c r="E59" s="212">
        <v>744587161</v>
      </c>
      <c r="F59" s="212">
        <v>159246613</v>
      </c>
      <c r="G59" s="212">
        <f>SUM(B59:F59)</f>
        <v>56929600177</v>
      </c>
    </row>
    <row r="60" spans="1:7" ht="14.25">
      <c r="A60" s="211" t="s">
        <v>743</v>
      </c>
      <c r="B60" s="212">
        <v>12149643533</v>
      </c>
      <c r="C60" s="212">
        <v>901484388</v>
      </c>
      <c r="D60" s="212">
        <v>41245003724</v>
      </c>
      <c r="E60" s="212">
        <v>351619658</v>
      </c>
      <c r="F60" s="212">
        <v>68305996</v>
      </c>
      <c r="G60" s="212">
        <f>SUM(B60:F60)</f>
        <v>54716057299</v>
      </c>
    </row>
    <row r="61" spans="1:7" ht="14.25">
      <c r="A61" s="160"/>
      <c r="B61" s="215"/>
      <c r="C61" s="215"/>
      <c r="D61" s="215"/>
      <c r="E61" s="215"/>
      <c r="F61" s="215"/>
      <c r="G61" s="215"/>
    </row>
    <row r="62" spans="1:7" ht="15">
      <c r="A62" s="300" t="s">
        <v>5</v>
      </c>
      <c r="B62" s="300"/>
      <c r="C62" s="300"/>
      <c r="D62" s="300"/>
      <c r="E62" s="300"/>
      <c r="F62" s="300"/>
      <c r="G62" s="300"/>
    </row>
    <row r="63" spans="1:7" ht="15">
      <c r="A63" s="301" t="s">
        <v>849</v>
      </c>
      <c r="B63" s="301"/>
      <c r="C63" s="301"/>
      <c r="D63" s="301"/>
      <c r="E63" s="301"/>
      <c r="F63" s="301"/>
      <c r="G63" s="301"/>
    </row>
    <row r="64" spans="1:7" ht="14.25">
      <c r="A64" s="49" t="s">
        <v>744</v>
      </c>
      <c r="B64" s="49"/>
      <c r="C64" s="49"/>
      <c r="D64" s="49"/>
      <c r="E64" s="49"/>
      <c r="F64" s="49"/>
      <c r="G64" s="49"/>
    </row>
    <row r="65" spans="1:7" ht="14.25">
      <c r="A65" s="49" t="s">
        <v>754</v>
      </c>
      <c r="B65" s="49"/>
      <c r="C65" s="49"/>
      <c r="D65" s="49"/>
      <c r="E65" s="49"/>
      <c r="F65" s="49"/>
      <c r="G65" s="49"/>
    </row>
    <row r="66" ht="14.25">
      <c r="A66" t="s">
        <v>745</v>
      </c>
    </row>
    <row r="789" ht="14.25">
      <c r="C789" t="s">
        <v>220</v>
      </c>
    </row>
    <row r="797" ht="14.25">
      <c r="C797" t="s">
        <v>220</v>
      </c>
    </row>
    <row r="803" ht="14.25">
      <c r="C803" t="s">
        <v>220</v>
      </c>
    </row>
    <row r="814" ht="14.25">
      <c r="C814" t="s">
        <v>220</v>
      </c>
    </row>
    <row r="821" ht="14.25">
      <c r="C821" t="s">
        <v>220</v>
      </c>
    </row>
    <row r="826" ht="14.25">
      <c r="C826" t="s">
        <v>220</v>
      </c>
    </row>
    <row r="835" ht="14.25">
      <c r="C835" t="s">
        <v>220</v>
      </c>
    </row>
    <row r="842" ht="14.25">
      <c r="C842" t="s">
        <v>220</v>
      </c>
    </row>
    <row r="850" ht="14.25">
      <c r="C850" t="s">
        <v>220</v>
      </c>
    </row>
    <row r="854" ht="14.25">
      <c r="C854" t="s">
        <v>220</v>
      </c>
    </row>
    <row r="865" ht="14.25">
      <c r="C865" t="s">
        <v>220</v>
      </c>
    </row>
    <row r="871" ht="14.25">
      <c r="C871" t="s">
        <v>220</v>
      </c>
    </row>
    <row r="881" ht="14.25">
      <c r="C881" t="s">
        <v>220</v>
      </c>
    </row>
    <row r="886" ht="14.25">
      <c r="C886" t="s">
        <v>220</v>
      </c>
    </row>
    <row r="895" ht="14.25">
      <c r="C895" t="s">
        <v>220</v>
      </c>
    </row>
    <row r="903" ht="14.25">
      <c r="C903" t="s">
        <v>220</v>
      </c>
    </row>
    <row r="909" ht="14.25">
      <c r="C909" t="s">
        <v>220</v>
      </c>
    </row>
    <row r="930" ht="14.25">
      <c r="C930" t="s">
        <v>220</v>
      </c>
    </row>
    <row r="950" ht="14.25">
      <c r="C950" t="s">
        <v>220</v>
      </c>
    </row>
    <row r="954" ht="14.25">
      <c r="C954" t="s">
        <v>220</v>
      </c>
    </row>
  </sheetData>
  <sheetProtection/>
  <mergeCells count="12">
    <mergeCell ref="A63:G63"/>
    <mergeCell ref="A38:G38"/>
    <mergeCell ref="E39:G39"/>
    <mergeCell ref="A62:G62"/>
    <mergeCell ref="B35:C35"/>
    <mergeCell ref="D35:G35"/>
    <mergeCell ref="A4:G4"/>
    <mergeCell ref="A3:G3"/>
    <mergeCell ref="E5:G5"/>
    <mergeCell ref="A37:G37"/>
    <mergeCell ref="A28:G28"/>
    <mergeCell ref="A29:G29"/>
  </mergeCells>
  <printOptions/>
  <pageMargins left="0.99" right="0.2755905511811024" top="0.9" bottom="0.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026"/>
  <sheetViews>
    <sheetView zoomScalePageLayoutView="0" workbookViewId="0" topLeftCell="A16">
      <selection activeCell="A16" sqref="A16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3" spans="1:5" ht="25.5" customHeight="1">
      <c r="A3" s="299" t="s">
        <v>755</v>
      </c>
      <c r="B3" s="299"/>
      <c r="C3" s="299"/>
      <c r="D3" s="299"/>
      <c r="E3" s="299"/>
    </row>
    <row r="4" spans="1:5" ht="18">
      <c r="A4" s="280" t="s">
        <v>217</v>
      </c>
      <c r="B4" s="280"/>
      <c r="C4" s="280"/>
      <c r="D4" s="280"/>
      <c r="E4" s="280"/>
    </row>
    <row r="6" spans="1:5" ht="15">
      <c r="A6" s="302" t="s">
        <v>756</v>
      </c>
      <c r="B6" s="304" t="s">
        <v>774</v>
      </c>
      <c r="C6" s="304"/>
      <c r="D6" s="304" t="s">
        <v>426</v>
      </c>
      <c r="E6" s="304"/>
    </row>
    <row r="7" spans="1:5" ht="15">
      <c r="A7" s="303"/>
      <c r="B7" s="216" t="s">
        <v>757</v>
      </c>
      <c r="C7" s="216" t="s">
        <v>758</v>
      </c>
      <c r="D7" s="216" t="s">
        <v>757</v>
      </c>
      <c r="E7" s="216" t="s">
        <v>758</v>
      </c>
    </row>
    <row r="8" spans="1:5" ht="14.25">
      <c r="A8" s="217"/>
      <c r="B8" s="218"/>
      <c r="C8" s="218"/>
      <c r="D8" s="218"/>
      <c r="E8" s="218"/>
    </row>
    <row r="9" spans="1:5" ht="15">
      <c r="A9" s="142" t="s">
        <v>759</v>
      </c>
      <c r="B9" s="219"/>
      <c r="C9" s="219"/>
      <c r="D9" s="219"/>
      <c r="E9" s="219"/>
    </row>
    <row r="10" spans="1:5" ht="14.25">
      <c r="A10" s="102" t="s">
        <v>760</v>
      </c>
      <c r="B10" s="219"/>
      <c r="C10" s="219"/>
      <c r="D10" s="219"/>
      <c r="E10" s="219"/>
    </row>
    <row r="11" spans="1:5" ht="14.25">
      <c r="A11" s="102" t="s">
        <v>761</v>
      </c>
      <c r="B11" s="219"/>
      <c r="C11" s="219"/>
      <c r="D11" s="219"/>
      <c r="E11" s="219"/>
    </row>
    <row r="12" spans="1:5" ht="14.25">
      <c r="A12" s="220" t="s">
        <v>762</v>
      </c>
      <c r="B12" s="219"/>
      <c r="C12" s="219"/>
      <c r="D12" s="219"/>
      <c r="E12" s="219"/>
    </row>
    <row r="13" spans="1:5" ht="14.25">
      <c r="A13" s="220" t="s">
        <v>763</v>
      </c>
      <c r="B13" s="219"/>
      <c r="C13" s="219">
        <v>5000000000</v>
      </c>
      <c r="D13" s="219"/>
      <c r="E13" s="219">
        <v>5000000000</v>
      </c>
    </row>
    <row r="14" spans="1:5" ht="14.25">
      <c r="A14" s="102" t="s">
        <v>775</v>
      </c>
      <c r="B14" s="219"/>
      <c r="C14" s="219">
        <v>-165621796</v>
      </c>
      <c r="D14" s="219"/>
      <c r="E14" s="219"/>
    </row>
    <row r="15" spans="1:5" ht="15">
      <c r="A15" s="142" t="s">
        <v>764</v>
      </c>
      <c r="B15" s="219"/>
      <c r="C15" s="219"/>
      <c r="D15" s="219"/>
      <c r="E15" s="219"/>
    </row>
    <row r="16" spans="1:5" ht="30">
      <c r="A16" s="221" t="s">
        <v>765</v>
      </c>
      <c r="B16" s="219">
        <v>310000</v>
      </c>
      <c r="C16" s="219">
        <v>4657000000</v>
      </c>
      <c r="D16" s="219">
        <v>310000</v>
      </c>
      <c r="E16" s="219">
        <v>4657000000</v>
      </c>
    </row>
    <row r="17" spans="1:5" ht="14.25">
      <c r="A17" s="102" t="s">
        <v>760</v>
      </c>
      <c r="B17" s="219"/>
      <c r="C17" s="219"/>
      <c r="D17" s="219"/>
      <c r="E17" s="219"/>
    </row>
    <row r="18" spans="1:5" ht="14.25">
      <c r="A18" s="102" t="s">
        <v>766</v>
      </c>
      <c r="B18" s="219"/>
      <c r="C18" s="219"/>
      <c r="D18" s="219"/>
      <c r="E18" s="219"/>
    </row>
    <row r="19" spans="1:5" ht="14.25">
      <c r="A19" s="220" t="s">
        <v>762</v>
      </c>
      <c r="B19" s="219"/>
      <c r="C19" s="219"/>
      <c r="D19" s="219"/>
      <c r="E19" s="219"/>
    </row>
    <row r="20" spans="1:5" ht="14.25">
      <c r="A20" s="220" t="s">
        <v>767</v>
      </c>
      <c r="B20" s="219"/>
      <c r="C20" s="219"/>
      <c r="D20" s="219"/>
      <c r="E20" s="219"/>
    </row>
    <row r="21" spans="1:5" ht="15">
      <c r="A21" s="142" t="s">
        <v>768</v>
      </c>
      <c r="B21" s="219"/>
      <c r="C21" s="219"/>
      <c r="D21" s="219"/>
      <c r="E21" s="219"/>
    </row>
    <row r="22" spans="1:5" ht="14.25">
      <c r="A22" s="222" t="s">
        <v>769</v>
      </c>
      <c r="B22" s="219"/>
      <c r="C22" s="219"/>
      <c r="D22" s="219"/>
      <c r="E22" s="219"/>
    </row>
    <row r="23" spans="1:5" ht="14.25">
      <c r="A23" s="222" t="s">
        <v>770</v>
      </c>
      <c r="B23" s="219"/>
      <c r="C23" s="219"/>
      <c r="D23" s="219"/>
      <c r="E23" s="219"/>
    </row>
    <row r="24" spans="1:5" ht="14.25">
      <c r="A24" s="222" t="s">
        <v>771</v>
      </c>
      <c r="B24" s="219"/>
      <c r="C24" s="219"/>
      <c r="D24" s="219"/>
      <c r="E24" s="219"/>
    </row>
    <row r="25" spans="1:5" ht="14.25">
      <c r="A25" s="222" t="s">
        <v>772</v>
      </c>
      <c r="B25" s="219"/>
      <c r="C25" s="219"/>
      <c r="D25" s="219"/>
      <c r="E25" s="219"/>
    </row>
    <row r="26" spans="1:5" ht="14.25">
      <c r="A26" s="102" t="s">
        <v>760</v>
      </c>
      <c r="B26" s="219"/>
      <c r="C26" s="219"/>
      <c r="D26" s="219"/>
      <c r="E26" s="219"/>
    </row>
    <row r="27" spans="1:5" ht="14.25">
      <c r="A27" s="102" t="s">
        <v>773</v>
      </c>
      <c r="B27" s="219"/>
      <c r="C27" s="219"/>
      <c r="D27" s="219"/>
      <c r="E27" s="219"/>
    </row>
    <row r="28" spans="1:5" ht="14.25">
      <c r="A28" s="220" t="s">
        <v>762</v>
      </c>
      <c r="B28" s="219"/>
      <c r="C28" s="219"/>
      <c r="D28" s="219"/>
      <c r="E28" s="219"/>
    </row>
    <row r="29" spans="1:5" ht="14.25">
      <c r="A29" s="220" t="s">
        <v>767</v>
      </c>
      <c r="B29" s="219"/>
      <c r="C29" s="219"/>
      <c r="D29" s="219"/>
      <c r="E29" s="219"/>
    </row>
    <row r="30" spans="1:5" ht="14.25">
      <c r="A30" s="102"/>
      <c r="B30" s="219"/>
      <c r="C30" s="219"/>
      <c r="D30" s="219"/>
      <c r="E30" s="219"/>
    </row>
    <row r="31" spans="1:5" ht="14.25">
      <c r="A31" s="223"/>
      <c r="B31" s="224"/>
      <c r="C31" s="224"/>
      <c r="D31" s="224"/>
      <c r="E31" s="224"/>
    </row>
    <row r="861" ht="14.25">
      <c r="C861" t="s">
        <v>220</v>
      </c>
    </row>
    <row r="869" ht="14.25">
      <c r="C869" t="s">
        <v>220</v>
      </c>
    </row>
    <row r="875" ht="14.25">
      <c r="C875" t="s">
        <v>220</v>
      </c>
    </row>
    <row r="886" ht="14.25">
      <c r="C886" t="s">
        <v>220</v>
      </c>
    </row>
    <row r="893" ht="14.25">
      <c r="C893" t="s">
        <v>220</v>
      </c>
    </row>
    <row r="898" ht="14.25">
      <c r="C898" t="s">
        <v>220</v>
      </c>
    </row>
    <row r="907" ht="14.25">
      <c r="C907" t="s">
        <v>220</v>
      </c>
    </row>
    <row r="914" ht="14.25">
      <c r="C914" t="s">
        <v>220</v>
      </c>
    </row>
    <row r="922" ht="14.25">
      <c r="C922" t="s">
        <v>220</v>
      </c>
    </row>
    <row r="926" ht="14.25">
      <c r="C926" t="s">
        <v>220</v>
      </c>
    </row>
    <row r="937" ht="14.25">
      <c r="C937" t="s">
        <v>220</v>
      </c>
    </row>
    <row r="943" ht="14.25">
      <c r="C943" t="s">
        <v>220</v>
      </c>
    </row>
    <row r="953" ht="14.25">
      <c r="C953" t="s">
        <v>220</v>
      </c>
    </row>
    <row r="958" ht="14.25">
      <c r="C958" t="s">
        <v>220</v>
      </c>
    </row>
    <row r="967" ht="14.25">
      <c r="C967" t="s">
        <v>220</v>
      </c>
    </row>
    <row r="975" ht="14.25">
      <c r="C975" t="s">
        <v>220</v>
      </c>
    </row>
    <row r="981" ht="14.25">
      <c r="C981" t="s">
        <v>220</v>
      </c>
    </row>
    <row r="1002" ht="14.25">
      <c r="C1002" t="s">
        <v>220</v>
      </c>
    </row>
    <row r="1022" ht="14.25">
      <c r="C1022" t="s">
        <v>220</v>
      </c>
    </row>
    <row r="1026" ht="14.25">
      <c r="C1026" t="s">
        <v>220</v>
      </c>
    </row>
  </sheetData>
  <sheetProtection/>
  <mergeCells count="5">
    <mergeCell ref="A3:E3"/>
    <mergeCell ref="A4:E4"/>
    <mergeCell ref="A6:A7"/>
    <mergeCell ref="B6:C6"/>
    <mergeCell ref="D6:E6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1045"/>
  <sheetViews>
    <sheetView zoomScalePageLayoutView="0" workbookViewId="0" topLeftCell="A4">
      <selection activeCell="F24" sqref="F24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4" spans="1:7" ht="20.25">
      <c r="A4" s="307" t="s">
        <v>6</v>
      </c>
      <c r="B4" s="307"/>
      <c r="C4" s="307"/>
      <c r="D4" s="307"/>
      <c r="E4" s="307"/>
      <c r="F4" s="307"/>
      <c r="G4" s="307"/>
    </row>
    <row r="5" spans="1:7" ht="15">
      <c r="A5" s="308" t="s">
        <v>217</v>
      </c>
      <c r="B5" s="308"/>
      <c r="C5" s="308"/>
      <c r="D5" s="308"/>
      <c r="E5" s="308"/>
      <c r="F5" s="308"/>
      <c r="G5" s="308"/>
    </row>
    <row r="6" spans="4:7" ht="15">
      <c r="D6" s="225"/>
      <c r="E6" s="225"/>
      <c r="F6" s="225"/>
      <c r="G6" s="225"/>
    </row>
    <row r="7" spans="5:7" ht="15">
      <c r="E7" s="225"/>
      <c r="F7" s="225"/>
      <c r="G7" s="225"/>
    </row>
    <row r="8" spans="1:7" ht="38.25">
      <c r="A8" s="226" t="s">
        <v>15</v>
      </c>
      <c r="B8" s="227" t="s">
        <v>539</v>
      </c>
      <c r="C8" s="227" t="s">
        <v>776</v>
      </c>
      <c r="D8" s="227" t="s">
        <v>561</v>
      </c>
      <c r="E8" s="227" t="s">
        <v>562</v>
      </c>
      <c r="F8" s="227" t="s">
        <v>777</v>
      </c>
      <c r="G8" s="227" t="s">
        <v>431</v>
      </c>
    </row>
    <row r="9" spans="1:7" ht="21.75" customHeight="1">
      <c r="A9" s="228"/>
      <c r="B9" s="228"/>
      <c r="C9" s="228"/>
      <c r="D9" s="228"/>
      <c r="E9" s="228"/>
      <c r="F9" s="228"/>
      <c r="G9" s="228"/>
    </row>
    <row r="10" spans="1:7" ht="21.75" customHeight="1">
      <c r="A10" s="164" t="s">
        <v>778</v>
      </c>
      <c r="B10" s="212">
        <v>55680000000</v>
      </c>
      <c r="C10" s="212">
        <v>6024502460</v>
      </c>
      <c r="D10" s="212">
        <v>13633915177</v>
      </c>
      <c r="E10" s="212">
        <v>3098213858</v>
      </c>
      <c r="F10" s="212">
        <v>14291500320</v>
      </c>
      <c r="G10" s="212">
        <f>SUM(B10:F10)</f>
        <v>92728131815</v>
      </c>
    </row>
    <row r="11" spans="1:7" ht="21.75" customHeight="1">
      <c r="A11" s="159" t="s">
        <v>779</v>
      </c>
      <c r="B11" s="213"/>
      <c r="C11" s="213"/>
      <c r="D11" s="213">
        <v>1379207124</v>
      </c>
      <c r="E11" s="213">
        <v>585853007</v>
      </c>
      <c r="F11" s="213"/>
      <c r="G11" s="212">
        <f>SUM(B11:F11)</f>
        <v>1965060131</v>
      </c>
    </row>
    <row r="12" spans="1:7" ht="21.75" customHeight="1">
      <c r="A12" s="159" t="s">
        <v>780</v>
      </c>
      <c r="B12" s="213"/>
      <c r="C12" s="213"/>
      <c r="D12" s="213"/>
      <c r="E12" s="213"/>
      <c r="F12" s="213"/>
      <c r="G12" s="212"/>
    </row>
    <row r="13" spans="1:7" ht="21.75" customHeight="1">
      <c r="A13" s="111" t="s">
        <v>736</v>
      </c>
      <c r="B13" s="213"/>
      <c r="C13" s="213"/>
      <c r="D13" s="213"/>
      <c r="E13" s="213"/>
      <c r="F13" s="213"/>
      <c r="G13" s="212"/>
    </row>
    <row r="14" spans="1:7" ht="21.75" customHeight="1">
      <c r="A14" s="111" t="s">
        <v>781</v>
      </c>
      <c r="B14" s="213"/>
      <c r="C14" s="213"/>
      <c r="D14" s="213"/>
      <c r="E14" s="213"/>
      <c r="F14" s="213">
        <v>11717060131</v>
      </c>
      <c r="G14" s="212">
        <f>SUM(B14:F14)</f>
        <v>11717060131</v>
      </c>
    </row>
    <row r="15" spans="1:7" ht="21.75" customHeight="1">
      <c r="A15" s="111" t="s">
        <v>782</v>
      </c>
      <c r="B15" s="213"/>
      <c r="C15" s="213"/>
      <c r="D15" s="213"/>
      <c r="E15" s="213"/>
      <c r="F15" s="213">
        <v>1912796842</v>
      </c>
      <c r="G15" s="212">
        <f>SUM(B15:F15)</f>
        <v>1912796842</v>
      </c>
    </row>
    <row r="16" spans="1:7" ht="21.75" customHeight="1">
      <c r="A16" s="111" t="s">
        <v>739</v>
      </c>
      <c r="B16" s="213"/>
      <c r="C16" s="213"/>
      <c r="D16" s="213"/>
      <c r="E16" s="213"/>
      <c r="F16" s="213"/>
      <c r="G16" s="212">
        <f>SUM(B16:F16)</f>
        <v>0</v>
      </c>
    </row>
    <row r="17" spans="1:7" ht="21.75" customHeight="1">
      <c r="A17" s="309" t="s">
        <v>783</v>
      </c>
      <c r="B17" s="311">
        <f>+B10+B11+B13-B14-B16+B12-B15</f>
        <v>55680000000</v>
      </c>
      <c r="C17" s="305">
        <f>+C10+C11+C13-C14-C16+C12-C15</f>
        <v>6024502460</v>
      </c>
      <c r="D17" s="305">
        <f>+D10+D11+D13-D14-D16+D12-D15</f>
        <v>15013122301</v>
      </c>
      <c r="E17" s="305">
        <f>+E10+E11+E13-E14-E16+E12-E15</f>
        <v>3684066865</v>
      </c>
      <c r="F17" s="305">
        <f>+F10+F11+F13-F14-F16+F12-F15</f>
        <v>661643347</v>
      </c>
      <c r="G17" s="305">
        <f>SUM(B17:F18)</f>
        <v>81063334973</v>
      </c>
    </row>
    <row r="18" spans="1:7" ht="21.75" customHeight="1">
      <c r="A18" s="310"/>
      <c r="B18" s="312"/>
      <c r="C18" s="306"/>
      <c r="D18" s="306"/>
      <c r="E18" s="306"/>
      <c r="F18" s="306"/>
      <c r="G18" s="306"/>
    </row>
    <row r="19" spans="1:7" ht="21.75" customHeight="1">
      <c r="A19" s="159" t="s">
        <v>784</v>
      </c>
      <c r="B19" s="213"/>
      <c r="C19" s="213"/>
      <c r="D19" s="213"/>
      <c r="E19" s="213"/>
      <c r="F19" s="213"/>
      <c r="G19" s="212"/>
    </row>
    <row r="20" spans="1:7" ht="21.75" customHeight="1">
      <c r="A20" s="159" t="s">
        <v>785</v>
      </c>
      <c r="B20" s="213"/>
      <c r="C20" s="213"/>
      <c r="D20" s="213"/>
      <c r="E20" s="213"/>
      <c r="F20" s="213"/>
      <c r="G20" s="212"/>
    </row>
    <row r="21" spans="1:7" ht="21.75" customHeight="1">
      <c r="A21" s="111" t="s">
        <v>736</v>
      </c>
      <c r="B21" s="213"/>
      <c r="C21" s="213"/>
      <c r="D21" s="213"/>
      <c r="E21" s="213"/>
      <c r="F21" s="213"/>
      <c r="G21" s="212"/>
    </row>
    <row r="22" spans="1:7" ht="21.75" customHeight="1">
      <c r="A22" s="111" t="s">
        <v>786</v>
      </c>
      <c r="B22" s="213"/>
      <c r="C22" s="213"/>
      <c r="D22" s="213"/>
      <c r="E22" s="213"/>
      <c r="F22" s="213"/>
      <c r="G22" s="212"/>
    </row>
    <row r="23" spans="1:7" ht="21.75" customHeight="1">
      <c r="A23" s="111" t="s">
        <v>787</v>
      </c>
      <c r="B23" s="213"/>
      <c r="C23" s="213"/>
      <c r="D23" s="213"/>
      <c r="E23" s="213"/>
      <c r="F23" s="213">
        <v>29224409</v>
      </c>
      <c r="G23" s="212">
        <f>SUM(B23:F23)</f>
        <v>29224409</v>
      </c>
    </row>
    <row r="24" spans="1:7" ht="21.75" customHeight="1">
      <c r="A24" s="111" t="s">
        <v>739</v>
      </c>
      <c r="B24" s="213"/>
      <c r="C24" s="213"/>
      <c r="D24" s="213"/>
      <c r="E24" s="213"/>
      <c r="F24" s="213"/>
      <c r="G24" s="212"/>
    </row>
    <row r="25" spans="1:7" ht="15">
      <c r="A25" s="229" t="s">
        <v>297</v>
      </c>
      <c r="B25" s="230">
        <f>+B17+B19+B21-B22-B24+B20-B23</f>
        <v>55680000000</v>
      </c>
      <c r="C25" s="230">
        <f>+C17+C19+C21-C22-C24+C20-C23</f>
        <v>6024502460</v>
      </c>
      <c r="D25" s="230">
        <f>+D17+D19+D21-D22-D24+D20-D23</f>
        <v>15013122301</v>
      </c>
      <c r="E25" s="230">
        <f>+E17+E19+E21-E22-E24+E20-E23</f>
        <v>3684066865</v>
      </c>
      <c r="F25" s="230">
        <f>+F17+F20+F21-F22-F23</f>
        <v>632418938</v>
      </c>
      <c r="G25" s="230">
        <f>SUM(B25:F25)</f>
        <v>81034110564</v>
      </c>
    </row>
    <row r="26" ht="14.25">
      <c r="F26" s="63"/>
    </row>
    <row r="27" ht="14.25">
      <c r="F27" s="120"/>
    </row>
    <row r="880" ht="14.25">
      <c r="C880" t="s">
        <v>220</v>
      </c>
    </row>
    <row r="888" ht="14.25">
      <c r="C888" t="s">
        <v>220</v>
      </c>
    </row>
    <row r="894" ht="14.25">
      <c r="C894" t="s">
        <v>220</v>
      </c>
    </row>
    <row r="905" ht="14.25">
      <c r="C905" t="s">
        <v>220</v>
      </c>
    </row>
    <row r="912" ht="14.25">
      <c r="C912" t="s">
        <v>220</v>
      </c>
    </row>
    <row r="917" ht="14.25">
      <c r="C917" t="s">
        <v>220</v>
      </c>
    </row>
    <row r="926" ht="14.25">
      <c r="C926" t="s">
        <v>220</v>
      </c>
    </row>
    <row r="933" ht="14.25">
      <c r="C933" t="s">
        <v>220</v>
      </c>
    </row>
    <row r="941" ht="14.25">
      <c r="C941" t="s">
        <v>220</v>
      </c>
    </row>
    <row r="945" ht="14.25">
      <c r="C945" t="s">
        <v>220</v>
      </c>
    </row>
    <row r="956" ht="14.25">
      <c r="C956" t="s">
        <v>220</v>
      </c>
    </row>
    <row r="962" ht="14.25">
      <c r="C962" t="s">
        <v>220</v>
      </c>
    </row>
    <row r="972" ht="14.25">
      <c r="C972" t="s">
        <v>220</v>
      </c>
    </row>
    <row r="977" ht="14.25">
      <c r="C977" t="s">
        <v>220</v>
      </c>
    </row>
    <row r="986" ht="14.25">
      <c r="C986" t="s">
        <v>220</v>
      </c>
    </row>
    <row r="994" ht="14.25">
      <c r="C994" t="s">
        <v>220</v>
      </c>
    </row>
    <row r="1000" ht="14.25">
      <c r="C1000" t="s">
        <v>220</v>
      </c>
    </row>
    <row r="1021" ht="14.25">
      <c r="C1021" t="s">
        <v>220</v>
      </c>
    </row>
    <row r="1041" ht="14.25">
      <c r="C1041" t="s">
        <v>220</v>
      </c>
    </row>
    <row r="1045" ht="14.25">
      <c r="C1045" t="s">
        <v>220</v>
      </c>
    </row>
  </sheetData>
  <sheetProtection/>
  <mergeCells count="9">
    <mergeCell ref="E17:E18"/>
    <mergeCell ref="F17:F18"/>
    <mergeCell ref="G17:G18"/>
    <mergeCell ref="A4:G4"/>
    <mergeCell ref="A5:G5"/>
    <mergeCell ref="A17:A18"/>
    <mergeCell ref="B17:B18"/>
    <mergeCell ref="C17:C18"/>
    <mergeCell ref="D17:D18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57"/>
  <sheetViews>
    <sheetView showGridLines="0" zoomScalePageLayoutView="0" workbookViewId="0" topLeftCell="B19">
      <selection activeCell="H46" sqref="H46"/>
    </sheetView>
  </sheetViews>
  <sheetFormatPr defaultColWidth="8" defaultRowHeight="14.25"/>
  <cols>
    <col min="1" max="1" width="33.69921875" style="232" customWidth="1"/>
    <col min="2" max="2" width="5.8984375" style="232" customWidth="1"/>
    <col min="3" max="8" width="15" style="232" customWidth="1"/>
    <col min="9" max="9" width="16.59765625" style="232" customWidth="1"/>
    <col min="10" max="10" width="11.09765625" style="232" customWidth="1"/>
    <col min="11" max="11" width="10.59765625" style="232" customWidth="1"/>
    <col min="12" max="12" width="11.19921875" style="232" customWidth="1"/>
    <col min="13" max="13" width="8" style="232" customWidth="1"/>
    <col min="14" max="14" width="11.19921875" style="232" customWidth="1"/>
    <col min="15" max="16384" width="8" style="232" customWidth="1"/>
  </cols>
  <sheetData>
    <row r="1" ht="22.5" customHeight="1"/>
    <row r="3" spans="1:8" ht="12.75">
      <c r="A3" s="315" t="s">
        <v>788</v>
      </c>
      <c r="B3" s="315"/>
      <c r="C3" s="315"/>
      <c r="D3" s="315"/>
      <c r="E3" s="315"/>
      <c r="F3" s="315"/>
      <c r="G3" s="315"/>
      <c r="H3" s="315"/>
    </row>
    <row r="4" spans="1:8" ht="12.75">
      <c r="A4" s="231"/>
      <c r="B4" s="231"/>
      <c r="C4" s="231"/>
      <c r="D4" s="231"/>
      <c r="E4" s="231"/>
      <c r="F4" s="231"/>
      <c r="G4" s="231"/>
      <c r="H4" s="231"/>
    </row>
    <row r="5" spans="1:8" ht="21.75">
      <c r="A5" s="313" t="s">
        <v>789</v>
      </c>
      <c r="B5" s="313"/>
      <c r="C5" s="313"/>
      <c r="D5" s="313"/>
      <c r="E5" s="313"/>
      <c r="F5" s="313"/>
      <c r="G5" s="313"/>
      <c r="H5" s="313"/>
    </row>
    <row r="6" spans="1:8" ht="12.75">
      <c r="A6" s="314" t="s">
        <v>820</v>
      </c>
      <c r="B6" s="314"/>
      <c r="C6" s="314"/>
      <c r="D6" s="314"/>
      <c r="E6" s="314"/>
      <c r="F6" s="314"/>
      <c r="G6" s="314"/>
      <c r="H6" s="314"/>
    </row>
    <row r="9" spans="1:8" ht="30">
      <c r="A9" s="233" t="s">
        <v>15</v>
      </c>
      <c r="B9" s="233" t="s">
        <v>16</v>
      </c>
      <c r="C9" s="233" t="s">
        <v>790</v>
      </c>
      <c r="D9" s="233" t="s">
        <v>794</v>
      </c>
      <c r="E9" s="233" t="s">
        <v>791</v>
      </c>
      <c r="F9" s="233" t="s">
        <v>792</v>
      </c>
      <c r="G9" s="233" t="s">
        <v>793</v>
      </c>
      <c r="H9" s="233" t="s">
        <v>794</v>
      </c>
    </row>
    <row r="10" spans="1:8" ht="17.25" customHeight="1">
      <c r="A10" s="234"/>
      <c r="B10" s="234"/>
      <c r="C10" s="234"/>
      <c r="D10" s="234"/>
      <c r="E10" s="234"/>
      <c r="F10" s="234"/>
      <c r="G10" s="234"/>
      <c r="H10" s="234"/>
    </row>
    <row r="11" spans="1:8" ht="17.25" customHeight="1">
      <c r="A11" s="235" t="s">
        <v>795</v>
      </c>
      <c r="B11" s="236" t="s">
        <v>234</v>
      </c>
      <c r="C11" s="237">
        <f aca="true" t="shared" si="0" ref="C11:H11">SUM(C12:C21)</f>
        <v>432464498</v>
      </c>
      <c r="D11" s="237">
        <f t="shared" si="0"/>
        <v>1788429650</v>
      </c>
      <c r="E11" s="237">
        <f t="shared" si="0"/>
        <v>2268743785</v>
      </c>
      <c r="F11" s="237">
        <f t="shared" si="0"/>
        <v>1120598623</v>
      </c>
      <c r="G11" s="237">
        <f t="shared" si="0"/>
        <v>699192056</v>
      </c>
      <c r="H11" s="237">
        <f t="shared" si="0"/>
        <v>907012046</v>
      </c>
    </row>
    <row r="12" spans="1:8" ht="17.25" customHeight="1">
      <c r="A12" s="238" t="s">
        <v>796</v>
      </c>
      <c r="B12" s="239" t="s">
        <v>237</v>
      </c>
      <c r="C12" s="240">
        <v>266643352</v>
      </c>
      <c r="D12" s="240">
        <v>446611352</v>
      </c>
      <c r="E12" s="240">
        <v>1714035982</v>
      </c>
      <c r="F12" s="240">
        <v>995668682</v>
      </c>
      <c r="G12" s="240">
        <v>644931023</v>
      </c>
      <c r="H12" s="240">
        <v>106531723</v>
      </c>
    </row>
    <row r="13" spans="1:8" ht="17.25" customHeight="1">
      <c r="A13" s="238" t="s">
        <v>797</v>
      </c>
      <c r="B13" s="239" t="s">
        <v>798</v>
      </c>
      <c r="C13" s="240"/>
      <c r="D13" s="240"/>
      <c r="E13" s="240"/>
      <c r="F13" s="240"/>
      <c r="G13" s="240"/>
      <c r="H13" s="240"/>
    </row>
    <row r="14" spans="1:8" ht="17.25" customHeight="1">
      <c r="A14" s="238" t="s">
        <v>799</v>
      </c>
      <c r="B14" s="239" t="s">
        <v>800</v>
      </c>
      <c r="C14" s="240"/>
      <c r="D14" s="240"/>
      <c r="E14" s="240"/>
      <c r="F14" s="240"/>
      <c r="G14" s="240"/>
      <c r="H14" s="240"/>
    </row>
    <row r="15" spans="1:8" ht="17.25" customHeight="1">
      <c r="A15" s="238" t="s">
        <v>801</v>
      </c>
      <c r="B15" s="239" t="s">
        <v>802</v>
      </c>
      <c r="C15" s="240"/>
      <c r="D15" s="240"/>
      <c r="E15" s="240"/>
      <c r="F15" s="240"/>
      <c r="G15" s="240"/>
      <c r="H15" s="240"/>
    </row>
    <row r="16" spans="1:8" ht="17.25" customHeight="1">
      <c r="A16" s="238" t="s">
        <v>803</v>
      </c>
      <c r="B16" s="239" t="s">
        <v>804</v>
      </c>
      <c r="C16" s="240"/>
      <c r="D16" s="240">
        <v>1341818298</v>
      </c>
      <c r="E16" s="240">
        <v>541337975</v>
      </c>
      <c r="F16" s="240"/>
      <c r="G16" s="240"/>
      <c r="H16" s="240">
        <f>+D16+F16-C16-E16</f>
        <v>800480323</v>
      </c>
    </row>
    <row r="17" spans="1:8" ht="17.25" customHeight="1">
      <c r="A17" s="238" t="s">
        <v>805</v>
      </c>
      <c r="B17" s="239" t="s">
        <v>806</v>
      </c>
      <c r="C17" s="240">
        <v>62420146</v>
      </c>
      <c r="D17" s="240"/>
      <c r="E17" s="240">
        <v>7379828</v>
      </c>
      <c r="F17" s="240">
        <v>15538941</v>
      </c>
      <c r="G17" s="240">
        <v>54261033</v>
      </c>
      <c r="H17" s="240"/>
    </row>
    <row r="18" spans="1:8" ht="17.25" customHeight="1">
      <c r="A18" s="238" t="s">
        <v>807</v>
      </c>
      <c r="B18" s="239" t="s">
        <v>808</v>
      </c>
      <c r="C18" s="240"/>
      <c r="D18" s="240"/>
      <c r="E18" s="240"/>
      <c r="F18" s="240"/>
      <c r="G18" s="240"/>
      <c r="H18" s="240"/>
    </row>
    <row r="19" spans="1:8" ht="17.25" customHeight="1">
      <c r="A19" s="238" t="s">
        <v>809</v>
      </c>
      <c r="B19" s="239" t="s">
        <v>810</v>
      </c>
      <c r="C19" s="240"/>
      <c r="D19" s="240"/>
      <c r="E19" s="240">
        <v>5588000</v>
      </c>
      <c r="F19" s="240">
        <v>5588000</v>
      </c>
      <c r="G19" s="240"/>
      <c r="H19" s="240"/>
    </row>
    <row r="20" spans="1:8" ht="17.25" customHeight="1">
      <c r="A20" s="238" t="s">
        <v>811</v>
      </c>
      <c r="B20" s="239" t="s">
        <v>812</v>
      </c>
      <c r="C20" s="240">
        <v>103401000</v>
      </c>
      <c r="D20" s="240"/>
      <c r="E20" s="240">
        <v>402000</v>
      </c>
      <c r="F20" s="240">
        <v>103803000</v>
      </c>
      <c r="G20" s="240"/>
      <c r="H20" s="240"/>
    </row>
    <row r="21" spans="1:8" ht="17.25" customHeight="1">
      <c r="A21" s="238" t="s">
        <v>813</v>
      </c>
      <c r="B21" s="239" t="s">
        <v>240</v>
      </c>
      <c r="C21" s="240"/>
      <c r="D21" s="240"/>
      <c r="E21" s="240"/>
      <c r="F21" s="240"/>
      <c r="G21" s="240"/>
      <c r="H21" s="240"/>
    </row>
    <row r="22" spans="1:8" ht="17.25" customHeight="1">
      <c r="A22" s="238" t="s">
        <v>134</v>
      </c>
      <c r="B22" s="239" t="s">
        <v>134</v>
      </c>
      <c r="C22" s="239">
        <v>0</v>
      </c>
      <c r="D22" s="239">
        <v>0</v>
      </c>
      <c r="E22" s="239">
        <v>0</v>
      </c>
      <c r="F22" s="239">
        <v>0</v>
      </c>
      <c r="G22" s="239"/>
      <c r="H22" s="239">
        <v>0</v>
      </c>
    </row>
    <row r="23" spans="1:8" ht="17.25" customHeight="1">
      <c r="A23" s="235" t="s">
        <v>814</v>
      </c>
      <c r="B23" s="236" t="s">
        <v>254</v>
      </c>
      <c r="C23" s="236">
        <v>0</v>
      </c>
      <c r="D23" s="236">
        <v>0</v>
      </c>
      <c r="E23" s="236">
        <v>0</v>
      </c>
      <c r="F23" s="236">
        <v>0</v>
      </c>
      <c r="G23" s="236"/>
      <c r="H23" s="236">
        <v>0</v>
      </c>
    </row>
    <row r="24" spans="1:8" ht="17.25" customHeight="1">
      <c r="A24" s="238" t="s">
        <v>815</v>
      </c>
      <c r="B24" s="239" t="s">
        <v>256</v>
      </c>
      <c r="C24" s="239">
        <v>0</v>
      </c>
      <c r="D24" s="239">
        <v>0</v>
      </c>
      <c r="E24" s="239">
        <v>0</v>
      </c>
      <c r="F24" s="239">
        <v>0</v>
      </c>
      <c r="G24" s="239"/>
      <c r="H24" s="239">
        <v>0</v>
      </c>
    </row>
    <row r="25" spans="1:8" ht="17.25" customHeight="1">
      <c r="A25" s="238" t="s">
        <v>816</v>
      </c>
      <c r="B25" s="239" t="s">
        <v>817</v>
      </c>
      <c r="C25" s="239">
        <v>0</v>
      </c>
      <c r="D25" s="239">
        <v>0</v>
      </c>
      <c r="E25" s="239">
        <v>0</v>
      </c>
      <c r="F25" s="239">
        <v>0</v>
      </c>
      <c r="G25" s="239"/>
      <c r="H25" s="239">
        <v>0</v>
      </c>
    </row>
    <row r="26" spans="1:8" ht="17.25" customHeight="1">
      <c r="A26" s="238" t="s">
        <v>818</v>
      </c>
      <c r="B26" s="239" t="s">
        <v>258</v>
      </c>
      <c r="C26" s="239">
        <v>0</v>
      </c>
      <c r="D26" s="239">
        <v>0</v>
      </c>
      <c r="E26" s="239">
        <v>0</v>
      </c>
      <c r="F26" s="239">
        <v>0</v>
      </c>
      <c r="G26" s="239"/>
      <c r="H26" s="239">
        <v>0</v>
      </c>
    </row>
    <row r="27" spans="1:8" ht="17.25" customHeight="1">
      <c r="A27" s="241" t="s">
        <v>134</v>
      </c>
      <c r="B27" s="242" t="s">
        <v>134</v>
      </c>
      <c r="C27" s="242">
        <v>0</v>
      </c>
      <c r="D27" s="242">
        <v>0</v>
      </c>
      <c r="E27" s="242">
        <v>0</v>
      </c>
      <c r="F27" s="242">
        <v>0</v>
      </c>
      <c r="G27" s="242"/>
      <c r="H27" s="242">
        <v>0</v>
      </c>
    </row>
    <row r="28" spans="1:8" ht="17.25" customHeight="1">
      <c r="A28" s="244" t="s">
        <v>819</v>
      </c>
      <c r="B28" s="245" t="s">
        <v>260</v>
      </c>
      <c r="C28" s="246">
        <f aca="true" t="shared" si="1" ref="C28:H28">+C11+C23</f>
        <v>432464498</v>
      </c>
      <c r="D28" s="246">
        <f t="shared" si="1"/>
        <v>1788429650</v>
      </c>
      <c r="E28" s="246">
        <f t="shared" si="1"/>
        <v>2268743785</v>
      </c>
      <c r="F28" s="246">
        <f t="shared" si="1"/>
        <v>1120598623</v>
      </c>
      <c r="G28" s="246">
        <f t="shared" si="1"/>
        <v>699192056</v>
      </c>
      <c r="H28" s="246">
        <f t="shared" si="1"/>
        <v>907012046</v>
      </c>
    </row>
    <row r="29" ht="19.5" customHeight="1"/>
    <row r="33" spans="1:8" ht="12.75">
      <c r="A33" s="315" t="s">
        <v>788</v>
      </c>
      <c r="B33" s="315"/>
      <c r="C33" s="315"/>
      <c r="D33" s="315"/>
      <c r="E33" s="315"/>
      <c r="F33" s="315"/>
      <c r="G33" s="315"/>
      <c r="H33" s="315"/>
    </row>
    <row r="34" spans="1:8" ht="12.75">
      <c r="A34" s="231"/>
      <c r="B34" s="231"/>
      <c r="C34" s="231"/>
      <c r="D34" s="231"/>
      <c r="E34" s="231"/>
      <c r="F34" s="231"/>
      <c r="G34" s="231"/>
      <c r="H34" s="231"/>
    </row>
    <row r="35" spans="1:8" ht="21.75">
      <c r="A35" s="313" t="s">
        <v>789</v>
      </c>
      <c r="B35" s="313"/>
      <c r="C35" s="313"/>
      <c r="D35" s="313"/>
      <c r="E35" s="313"/>
      <c r="F35" s="313"/>
      <c r="G35" s="313"/>
      <c r="H35" s="313"/>
    </row>
    <row r="36" spans="1:8" ht="12.75">
      <c r="A36" s="314" t="s">
        <v>821</v>
      </c>
      <c r="B36" s="314"/>
      <c r="C36" s="314"/>
      <c r="D36" s="314"/>
      <c r="E36" s="314"/>
      <c r="F36" s="314"/>
      <c r="G36" s="314"/>
      <c r="H36" s="314"/>
    </row>
    <row r="38" spans="1:8" ht="30">
      <c r="A38" s="233" t="s">
        <v>15</v>
      </c>
      <c r="B38" s="233" t="s">
        <v>16</v>
      </c>
      <c r="C38" s="233" t="s">
        <v>790</v>
      </c>
      <c r="D38" s="233" t="s">
        <v>794</v>
      </c>
      <c r="E38" s="233" t="s">
        <v>791</v>
      </c>
      <c r="F38" s="233" t="s">
        <v>792</v>
      </c>
      <c r="G38" s="233" t="s">
        <v>793</v>
      </c>
      <c r="H38" s="233" t="s">
        <v>794</v>
      </c>
    </row>
    <row r="39" spans="1:8" ht="17.25" customHeight="1">
      <c r="A39" s="234"/>
      <c r="B39" s="234"/>
      <c r="C39" s="234"/>
      <c r="D39" s="234"/>
      <c r="E39" s="234"/>
      <c r="F39" s="234"/>
      <c r="G39" s="234"/>
      <c r="H39" s="234"/>
    </row>
    <row r="40" spans="1:8" s="247" customFormat="1" ht="17.25" customHeight="1">
      <c r="A40" s="235" t="s">
        <v>795</v>
      </c>
      <c r="B40" s="236" t="s">
        <v>234</v>
      </c>
      <c r="C40" s="237">
        <f aca="true" t="shared" si="2" ref="C40:H40">SUM(C41:C50)</f>
        <v>427678494</v>
      </c>
      <c r="D40" s="237">
        <f t="shared" si="2"/>
        <v>1757861593</v>
      </c>
      <c r="E40" s="237">
        <f t="shared" si="2"/>
        <v>3990953652</v>
      </c>
      <c r="F40" s="237">
        <f t="shared" si="2"/>
        <v>2868590543</v>
      </c>
      <c r="G40" s="237">
        <f t="shared" si="2"/>
        <v>699192056</v>
      </c>
      <c r="H40" s="237">
        <f t="shared" si="2"/>
        <v>907012046</v>
      </c>
    </row>
    <row r="41" spans="1:8" s="247" customFormat="1" ht="17.25" customHeight="1">
      <c r="A41" s="238" t="s">
        <v>796</v>
      </c>
      <c r="B41" s="239" t="s">
        <v>237</v>
      </c>
      <c r="C41" s="240">
        <v>276281102</v>
      </c>
      <c r="D41" s="240">
        <v>446611352</v>
      </c>
      <c r="E41" s="240">
        <v>2998296408</v>
      </c>
      <c r="F41" s="240">
        <v>2289566858</v>
      </c>
      <c r="G41" s="240">
        <v>644931023</v>
      </c>
      <c r="H41" s="240">
        <v>106531723</v>
      </c>
    </row>
    <row r="42" spans="1:8" ht="17.25" customHeight="1">
      <c r="A42" s="238" t="s">
        <v>797</v>
      </c>
      <c r="B42" s="239" t="s">
        <v>798</v>
      </c>
      <c r="C42" s="240"/>
      <c r="D42" s="240"/>
      <c r="E42" s="240"/>
      <c r="F42" s="240"/>
      <c r="G42" s="240"/>
      <c r="H42" s="240"/>
    </row>
    <row r="43" spans="1:8" ht="17.25" customHeight="1">
      <c r="A43" s="238" t="s">
        <v>799</v>
      </c>
      <c r="B43" s="239" t="s">
        <v>800</v>
      </c>
      <c r="C43" s="240"/>
      <c r="D43" s="240"/>
      <c r="E43" s="240"/>
      <c r="F43" s="240"/>
      <c r="G43" s="240"/>
      <c r="H43" s="240"/>
    </row>
    <row r="44" spans="1:8" ht="17.25" customHeight="1">
      <c r="A44" s="238" t="s">
        <v>801</v>
      </c>
      <c r="B44" s="239" t="s">
        <v>802</v>
      </c>
      <c r="C44" s="240"/>
      <c r="D44" s="240"/>
      <c r="E44" s="240"/>
      <c r="F44" s="240"/>
      <c r="G44" s="240"/>
      <c r="H44" s="240"/>
    </row>
    <row r="45" spans="1:8" ht="17.25" customHeight="1">
      <c r="A45" s="238" t="s">
        <v>803</v>
      </c>
      <c r="B45" s="239" t="s">
        <v>804</v>
      </c>
      <c r="C45" s="240"/>
      <c r="D45" s="240">
        <v>1311250241</v>
      </c>
      <c r="E45" s="240">
        <v>606262698</v>
      </c>
      <c r="F45" s="240">
        <v>95492780</v>
      </c>
      <c r="G45" s="240"/>
      <c r="H45" s="240">
        <v>800480323</v>
      </c>
    </row>
    <row r="46" spans="1:8" ht="17.25" customHeight="1">
      <c r="A46" s="238" t="s">
        <v>805</v>
      </c>
      <c r="B46" s="239" t="s">
        <v>806</v>
      </c>
      <c r="C46" s="240">
        <v>101379392</v>
      </c>
      <c r="D46" s="240"/>
      <c r="E46" s="240">
        <v>161085546</v>
      </c>
      <c r="F46" s="240">
        <v>208203905</v>
      </c>
      <c r="G46" s="240">
        <v>54261033</v>
      </c>
      <c r="H46" s="240"/>
    </row>
    <row r="47" spans="1:8" ht="17.25" customHeight="1">
      <c r="A47" s="238" t="s">
        <v>807</v>
      </c>
      <c r="B47" s="239" t="s">
        <v>808</v>
      </c>
      <c r="C47" s="240"/>
      <c r="D47" s="240"/>
      <c r="E47" s="240"/>
      <c r="F47" s="240"/>
      <c r="G47" s="240"/>
      <c r="H47" s="240"/>
    </row>
    <row r="48" spans="1:8" ht="17.25" customHeight="1">
      <c r="A48" s="238" t="s">
        <v>809</v>
      </c>
      <c r="B48" s="239" t="s">
        <v>810</v>
      </c>
      <c r="C48" s="240"/>
      <c r="D48" s="240"/>
      <c r="E48" s="240">
        <v>5588000</v>
      </c>
      <c r="F48" s="240">
        <v>5588000</v>
      </c>
      <c r="G48" s="240"/>
      <c r="H48" s="240"/>
    </row>
    <row r="49" spans="1:8" ht="17.25" customHeight="1">
      <c r="A49" s="238" t="s">
        <v>811</v>
      </c>
      <c r="B49" s="239" t="s">
        <v>812</v>
      </c>
      <c r="C49" s="240">
        <v>50018000</v>
      </c>
      <c r="D49" s="240"/>
      <c r="E49" s="240">
        <v>213721000</v>
      </c>
      <c r="F49" s="240">
        <v>263739000</v>
      </c>
      <c r="G49" s="240"/>
      <c r="H49" s="240"/>
    </row>
    <row r="50" spans="1:8" ht="17.25" customHeight="1">
      <c r="A50" s="238" t="s">
        <v>813</v>
      </c>
      <c r="B50" s="239" t="s">
        <v>240</v>
      </c>
      <c r="C50" s="240"/>
      <c r="D50" s="240"/>
      <c r="E50" s="240">
        <v>6000000</v>
      </c>
      <c r="F50" s="240">
        <v>6000000</v>
      </c>
      <c r="G50" s="240"/>
      <c r="H50" s="240"/>
    </row>
    <row r="51" spans="1:8" ht="17.25" customHeight="1">
      <c r="A51" s="238" t="s">
        <v>134</v>
      </c>
      <c r="B51" s="239" t="s">
        <v>134</v>
      </c>
      <c r="C51" s="240"/>
      <c r="D51" s="240"/>
      <c r="E51" s="240"/>
      <c r="F51" s="240"/>
      <c r="G51" s="239"/>
      <c r="H51" s="239">
        <v>0</v>
      </c>
    </row>
    <row r="52" spans="1:8" ht="17.25" customHeight="1">
      <c r="A52" s="235" t="s">
        <v>814</v>
      </c>
      <c r="B52" s="236" t="s">
        <v>254</v>
      </c>
      <c r="C52" s="237">
        <v>0</v>
      </c>
      <c r="D52" s="237">
        <v>0</v>
      </c>
      <c r="E52" s="237">
        <v>0</v>
      </c>
      <c r="F52" s="237">
        <v>0</v>
      </c>
      <c r="G52" s="236"/>
      <c r="H52" s="236">
        <v>0</v>
      </c>
    </row>
    <row r="53" spans="1:8" ht="17.25" customHeight="1">
      <c r="A53" s="238" t="s">
        <v>815</v>
      </c>
      <c r="B53" s="239" t="s">
        <v>256</v>
      </c>
      <c r="C53" s="240"/>
      <c r="D53" s="240"/>
      <c r="E53" s="239">
        <v>0</v>
      </c>
      <c r="F53" s="239">
        <v>0</v>
      </c>
      <c r="G53" s="239"/>
      <c r="H53" s="239">
        <v>0</v>
      </c>
    </row>
    <row r="54" spans="1:8" ht="17.25" customHeight="1">
      <c r="A54" s="238" t="s">
        <v>816</v>
      </c>
      <c r="B54" s="239" t="s">
        <v>817</v>
      </c>
      <c r="C54" s="240"/>
      <c r="D54" s="240"/>
      <c r="E54" s="239">
        <v>0</v>
      </c>
      <c r="F54" s="239">
        <v>0</v>
      </c>
      <c r="G54" s="239"/>
      <c r="H54" s="239">
        <v>0</v>
      </c>
    </row>
    <row r="55" spans="1:8" ht="17.25" customHeight="1">
      <c r="A55" s="238" t="s">
        <v>818</v>
      </c>
      <c r="B55" s="239" t="s">
        <v>258</v>
      </c>
      <c r="C55" s="240"/>
      <c r="D55" s="240"/>
      <c r="E55" s="239">
        <v>0</v>
      </c>
      <c r="F55" s="239">
        <v>0</v>
      </c>
      <c r="G55" s="239"/>
      <c r="H55" s="239">
        <v>0</v>
      </c>
    </row>
    <row r="56" spans="1:8" ht="17.25" customHeight="1">
      <c r="A56" s="241" t="s">
        <v>134</v>
      </c>
      <c r="B56" s="242" t="s">
        <v>134</v>
      </c>
      <c r="C56" s="243"/>
      <c r="D56" s="243"/>
      <c r="E56" s="242">
        <v>0</v>
      </c>
      <c r="F56" s="242">
        <v>0</v>
      </c>
      <c r="G56" s="242"/>
      <c r="H56" s="242">
        <v>0</v>
      </c>
    </row>
    <row r="57" spans="1:8" ht="19.5" customHeight="1">
      <c r="A57" s="244" t="s">
        <v>819</v>
      </c>
      <c r="B57" s="245" t="s">
        <v>260</v>
      </c>
      <c r="C57" s="246">
        <f aca="true" t="shared" si="3" ref="C57:H57">+C40+C52</f>
        <v>427678494</v>
      </c>
      <c r="D57" s="246">
        <f t="shared" si="3"/>
        <v>1757861593</v>
      </c>
      <c r="E57" s="246">
        <f t="shared" si="3"/>
        <v>3990953652</v>
      </c>
      <c r="F57" s="246">
        <f t="shared" si="3"/>
        <v>2868590543</v>
      </c>
      <c r="G57" s="246">
        <f t="shared" si="3"/>
        <v>699192056</v>
      </c>
      <c r="H57" s="246">
        <f t="shared" si="3"/>
        <v>907012046</v>
      </c>
    </row>
  </sheetData>
  <sheetProtection/>
  <mergeCells count="6">
    <mergeCell ref="A35:H35"/>
    <mergeCell ref="A36:H36"/>
    <mergeCell ref="A3:H3"/>
    <mergeCell ref="A5:H5"/>
    <mergeCell ref="A6:H6"/>
    <mergeCell ref="A33:H33"/>
  </mergeCells>
  <printOptions/>
  <pageMargins left="0.93" right="0.25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dcterms:created xsi:type="dcterms:W3CDTF">2014-01-27T02:09:36Z</dcterms:created>
  <dcterms:modified xsi:type="dcterms:W3CDTF">2014-02-17T09:43:01Z</dcterms:modified>
  <cp:category/>
  <cp:version/>
  <cp:contentType/>
  <cp:contentStatus/>
</cp:coreProperties>
</file>